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60" yWindow="0" windowWidth="6140" windowHeight="4520" activeTab="0"/>
  </bookViews>
  <sheets>
    <sheet name="日程結果" sheetId="1" r:id="rId1"/>
    <sheet name="星取り 表" sheetId="2" r:id="rId2"/>
    <sheet name="滞在エリア" sheetId="3" r:id="rId3"/>
  </sheets>
  <definedNames>
    <definedName name="_xlnm.Print_Area" localSheetId="0">'日程結果'!$A$1:$K$35</definedName>
  </definedNames>
  <calcPr fullCalcOnLoad="1"/>
</workbook>
</file>

<file path=xl/sharedStrings.xml><?xml version="1.0" encoding="utf-8"?>
<sst xmlns="http://schemas.openxmlformats.org/spreadsheetml/2006/main" count="167" uniqueCount="107">
  <si>
    <r>
      <t>2022年度かなべえ杯女子フットサル大会　　</t>
    </r>
    <r>
      <rPr>
        <sz val="11"/>
        <color indexed="8"/>
        <rFont val="HGPｺﾞｼｯｸE"/>
        <family val="3"/>
      </rPr>
      <t>8分-2分-8分ランニングタイム（ラスト１分のみプレイイングタイム）</t>
    </r>
  </si>
  <si>
    <t>※試合終了時刻から次の試合の開始時刻までに、各チームはそれまでの利用場所、利用器具を消毒して移動すること。</t>
  </si>
  <si>
    <t>◆O-35もオープンもリーグ戦1回ずつ</t>
  </si>
  <si>
    <t>※リーグ内順位は、勝ち点→得失点差→当該チーム勝敗→→抽選で決定</t>
  </si>
  <si>
    <t>12/3（土）</t>
  </si>
  <si>
    <t>開始時刻</t>
  </si>
  <si>
    <t>終了目安</t>
  </si>
  <si>
    <t>試合NO</t>
  </si>
  <si>
    <t>チーム</t>
  </si>
  <si>
    <t>スコア</t>
  </si>
  <si>
    <t>主審</t>
  </si>
  <si>
    <t>第２審判</t>
  </si>
  <si>
    <t>記録</t>
  </si>
  <si>
    <t>ＯＶＥＲ-30カテゴリ</t>
  </si>
  <si>
    <t>設営</t>
  </si>
  <si>
    <t>A</t>
  </si>
  <si>
    <t>El Sol</t>
  </si>
  <si>
    <t>←ここにチーム名を記入！</t>
  </si>
  <si>
    <t>ＯPN①</t>
  </si>
  <si>
    <t>協会派遣</t>
  </si>
  <si>
    <t>B</t>
  </si>
  <si>
    <t>MST</t>
  </si>
  <si>
    <t>Ｏ-35①</t>
  </si>
  <si>
    <t>C</t>
  </si>
  <si>
    <t>川崎マドレス</t>
  </si>
  <si>
    <t>ＯPN②</t>
  </si>
  <si>
    <t>D</t>
  </si>
  <si>
    <t>犬蔵Borracho</t>
  </si>
  <si>
    <t>Ｏ-35②</t>
  </si>
  <si>
    <t>OPN③</t>
  </si>
  <si>
    <t>男子</t>
  </si>
  <si>
    <t>　</t>
  </si>
  <si>
    <t>オープンカテゴリ</t>
  </si>
  <si>
    <t>E</t>
  </si>
  <si>
    <t>市ヶ尾高等学校</t>
  </si>
  <si>
    <t>2/25（土）</t>
  </si>
  <si>
    <t>F</t>
  </si>
  <si>
    <t>ガロッタフットボールクラブ</t>
  </si>
  <si>
    <t>G</t>
  </si>
  <si>
    <t>LUMINOSO　KAWASAKI</t>
  </si>
  <si>
    <t>H</t>
  </si>
  <si>
    <t>ソフトサイエンスFemini</t>
  </si>
  <si>
    <t>OPN④</t>
  </si>
  <si>
    <t>I</t>
  </si>
  <si>
    <t>エストリオフットボールクラブ</t>
  </si>
  <si>
    <t>Ｏ-30③</t>
  </si>
  <si>
    <t>ＯPN⑤</t>
  </si>
  <si>
    <t>Ｏ-30④</t>
  </si>
  <si>
    <t>ＯPN⑥</t>
  </si>
  <si>
    <t>ＯPN⑦</t>
  </si>
  <si>
    <t>3/21（火祝）</t>
  </si>
  <si>
    <t>ＯPN⑧</t>
  </si>
  <si>
    <t>Ｏ-30⑤</t>
  </si>
  <si>
    <t>ＯPN⑨</t>
  </si>
  <si>
    <t>Ｏ-30⑥</t>
  </si>
  <si>
    <t>OPN-⑩</t>
  </si>
  <si>
    <t>表彰式</t>
  </si>
  <si>
    <t>各カテゴリ2位まで</t>
  </si>
  <si>
    <t>OVER-35</t>
  </si>
  <si>
    <t>勝</t>
  </si>
  <si>
    <t>分</t>
  </si>
  <si>
    <t>敗</t>
  </si>
  <si>
    <t>得点</t>
  </si>
  <si>
    <t>失点</t>
  </si>
  <si>
    <t>勝点</t>
  </si>
  <si>
    <t>得失</t>
  </si>
  <si>
    <t>順位</t>
  </si>
  <si>
    <t>① 1-2</t>
  </si>
  <si>
    <t>③ 1-1</t>
  </si>
  <si>
    <t>⑤　1-1</t>
  </si>
  <si>
    <t>① 2-1</t>
  </si>
  <si>
    <t>⑥　0-1</t>
  </si>
  <si>
    <t>④ 0-0</t>
  </si>
  <si>
    <t>② 1-1</t>
  </si>
  <si>
    <t>オープン</t>
  </si>
  <si>
    <t>①  0-6</t>
  </si>
  <si>
    <t>⑥ 1-2</t>
  </si>
  <si>
    <t>⑩ 1-3</t>
  </si>
  <si>
    <t>③  0-3</t>
  </si>
  <si>
    <t>①  6-0</t>
  </si>
  <si>
    <t>④　2-0</t>
  </si>
  <si>
    <t>⑦ 4-2</t>
  </si>
  <si>
    <t>⑨　1-0</t>
  </si>
  <si>
    <t>⑥ 2-1</t>
  </si>
  <si>
    <t>④ 0-2</t>
  </si>
  <si>
    <t>②  2-1</t>
  </si>
  <si>
    <t>⑧　0-1</t>
  </si>
  <si>
    <t>⑩　3-1</t>
  </si>
  <si>
    <t>⑦ 2-4</t>
  </si>
  <si>
    <t>②  1-2</t>
  </si>
  <si>
    <t>⑤ 0-1</t>
  </si>
  <si>
    <t>③  3-0</t>
  </si>
  <si>
    <t>⑨　0-1</t>
  </si>
  <si>
    <t>⑧　1-0</t>
  </si>
  <si>
    <t>⑤ 1-0</t>
  </si>
  <si>
    <t>２階ランニングコース　チーム割り</t>
  </si>
  <si>
    <t>LUMINOSO
KAWASAKI</t>
  </si>
  <si>
    <t>ソフトサイエンス</t>
  </si>
  <si>
    <t>エルソル</t>
  </si>
  <si>
    <t>Femini</t>
  </si>
  <si>
    <t>事務局、審判、入れ替え前男子等　滞在エリア</t>
  </si>
  <si>
    <t>　↑
入口</t>
  </si>
  <si>
    <t>※各チーム滞在場所は固定でこのエリアにします。荷物置き場、着替え、見学者滞在場所として利用してください。</t>
  </si>
  <si>
    <t>※利用後は利用箇所、利用器具を消毒して、速やかに退出してください。</t>
  </si>
  <si>
    <r>
      <t>※</t>
    </r>
    <r>
      <rPr>
        <b/>
        <sz val="11"/>
        <color indexed="10"/>
        <rFont val="ＭＳ Ｐゴシック"/>
        <family val="3"/>
      </rPr>
      <t>ランニングコースでのランニングは禁止とし、アップスペースは１階フロア手前側とします</t>
    </r>
    <r>
      <rPr>
        <b/>
        <sz val="11"/>
        <rFont val="ＭＳ Ｐゴシック"/>
        <family val="3"/>
      </rPr>
      <t>。</t>
    </r>
  </si>
  <si>
    <t>　　アップスペースは、前の試合の開始～終了時刻まで、次の試合のチームがアップのために利用可能です。</t>
  </si>
  <si>
    <t>　　ボール利用OK。ただし、浮き球禁止。試合の妨げにならないように十分に注意してください。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</si>
</sst>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</numFmts>
  <fonts count="78">
    <font>
      <sz val="11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6"/>
      <name val="HGS創英角ｺﾞｼｯｸUB"/>
      <family val="3"/>
    </font>
    <font>
      <b/>
      <sz val="14"/>
      <color indexed="10"/>
      <name val="ＭＳ Ｐゴシック"/>
      <family val="3"/>
    </font>
    <font>
      <sz val="11"/>
      <name val="HGS創英角ﾎﾟｯﾌﾟ体"/>
      <family val="3"/>
    </font>
    <font>
      <sz val="18"/>
      <name val="ＭＳ Ｐゴシック"/>
      <family val="3"/>
    </font>
    <font>
      <sz val="11"/>
      <color indexed="8"/>
      <name val="HGS創英角ﾎﾟｯﾌﾟ体"/>
      <family val="3"/>
    </font>
    <font>
      <sz val="18"/>
      <color indexed="10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HGPｺﾞｼｯｸE"/>
      <family val="3"/>
    </font>
    <font>
      <sz val="11"/>
      <color indexed="8"/>
      <name val="HGPｺﾞｼｯｸE"/>
      <family val="3"/>
    </font>
    <font>
      <b/>
      <sz val="14"/>
      <color indexed="10"/>
      <name val="HGPｺﾞｼｯｸM"/>
      <family val="3"/>
    </font>
    <font>
      <sz val="14"/>
      <color indexed="10"/>
      <name val="HGPｺﾞｼｯｸE"/>
      <family val="3"/>
    </font>
    <font>
      <sz val="11"/>
      <color indexed="10"/>
      <name val="HGPｺﾞｼｯｸE"/>
      <family val="3"/>
    </font>
    <font>
      <sz val="12"/>
      <color indexed="10"/>
      <name val="HGPｺﾞｼｯｸE"/>
      <family val="3"/>
    </font>
    <font>
      <b/>
      <sz val="14"/>
      <name val="HGPｺﾞｼｯｸM"/>
      <family val="3"/>
    </font>
    <font>
      <sz val="14"/>
      <name val="HGPｺﾞｼｯｸE"/>
      <family val="3"/>
    </font>
    <font>
      <b/>
      <sz val="14"/>
      <name val="HGPｺﾞｼｯｸE"/>
      <family val="3"/>
    </font>
    <font>
      <sz val="9"/>
      <color indexed="8"/>
      <name val="HGPｺﾞｼｯｸE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8"/>
      <name val="HGPｺﾞｼｯｸE"/>
      <family val="3"/>
    </font>
    <font>
      <sz val="12"/>
      <color indexed="8"/>
      <name val="HGPｺﾞｼｯｸE"/>
      <family val="3"/>
    </font>
    <font>
      <b/>
      <sz val="8"/>
      <name val="HGPｺﾞｼｯｸE"/>
      <family val="3"/>
    </font>
    <font>
      <b/>
      <sz val="14"/>
      <color indexed="8"/>
      <name val="ＭＳ Ｐゴシック"/>
      <family val="3"/>
    </font>
    <font>
      <sz val="10"/>
      <color indexed="8"/>
      <name val="HGPｺﾞｼｯｸE"/>
      <family val="3"/>
    </font>
    <font>
      <sz val="10"/>
      <color indexed="8"/>
      <name val="ＭＳ Ｐゴシック"/>
      <family val="3"/>
    </font>
    <font>
      <sz val="8"/>
      <name val="HGPｺﾞｼｯｸE"/>
      <family val="3"/>
    </font>
    <font>
      <b/>
      <sz val="15"/>
      <color indexed="6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53"/>
      <name val="ＭＳ Ｐゴシック"/>
      <family val="3"/>
    </font>
    <font>
      <b/>
      <sz val="13"/>
      <color indexed="62"/>
      <name val="ＭＳ Ｐゴシック"/>
      <family val="3"/>
    </font>
    <font>
      <b/>
      <sz val="18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u val="single"/>
      <sz val="11"/>
      <color theme="10"/>
      <name val="ＭＳ Ｐゴシック"/>
      <family val="3"/>
    </font>
    <font>
      <sz val="11"/>
      <color theme="0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b/>
      <sz val="14"/>
      <color rgb="FFFF0000"/>
      <name val="ＭＳ Ｐゴシック"/>
      <family val="3"/>
    </font>
    <font>
      <sz val="11"/>
      <color theme="1"/>
      <name val="HGS創英角ﾎﾟｯﾌﾟ体"/>
      <family val="3"/>
    </font>
    <font>
      <sz val="18"/>
      <color rgb="FFFF0000"/>
      <name val="ＭＳ Ｐゴシック"/>
      <family val="3"/>
    </font>
    <font>
      <b/>
      <sz val="14"/>
      <color rgb="FFFF0000"/>
      <name val="HGPｺﾞｼｯｸM"/>
      <family val="3"/>
    </font>
    <font>
      <sz val="14"/>
      <color rgb="FFFF0000"/>
      <name val="HGPｺﾞｼｯｸE"/>
      <family val="3"/>
    </font>
    <font>
      <sz val="11"/>
      <color rgb="FFFF0000"/>
      <name val="HGPｺﾞｼｯｸE"/>
      <family val="3"/>
    </font>
    <font>
      <sz val="12"/>
      <color rgb="FFFF0000"/>
      <name val="HGPｺﾞｼｯｸE"/>
      <family val="3"/>
    </font>
    <font>
      <sz val="10"/>
      <color indexed="8"/>
      <name val="Calibri"/>
      <family val="3"/>
    </font>
  </fonts>
  <fills count="39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 diagonalDown="1">
      <left>
        <color indexed="63"/>
      </left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 diagonalDown="1">
      <left style="medium"/>
      <right style="thin"/>
      <top style="medium"/>
      <bottom style="thin"/>
      <diagonal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Down="1">
      <left style="thin"/>
      <right style="medium"/>
      <top style="thin"/>
      <bottom style="medium"/>
      <diagonal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ck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50" fillId="2" borderId="1" applyNumberFormat="0" applyAlignment="0" applyProtection="0"/>
    <xf numFmtId="177" fontId="51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" borderId="0" applyNumberFormat="0" applyBorder="0" applyAlignment="0" applyProtection="0"/>
    <xf numFmtId="176" fontId="51" fillId="0" borderId="0" applyFont="0" applyFill="0" applyBorder="0" applyAlignment="0" applyProtection="0"/>
    <xf numFmtId="0" fontId="52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7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4" fillId="8" borderId="0" applyNumberFormat="0" applyBorder="0" applyAlignment="0" applyProtection="0"/>
    <xf numFmtId="0" fontId="61" fillId="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9" borderId="1" applyNumberFormat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54" fillId="10" borderId="0" applyNumberFormat="0" applyBorder="0" applyAlignment="0" applyProtection="0"/>
    <xf numFmtId="0" fontId="66" fillId="11" borderId="8" applyNumberFormat="0" applyAlignment="0" applyProtection="0"/>
    <xf numFmtId="0" fontId="52" fillId="12" borderId="0" applyNumberFormat="0" applyBorder="0" applyAlignment="0" applyProtection="0"/>
    <xf numFmtId="0" fontId="67" fillId="0" borderId="9" applyNumberFormat="0" applyFill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54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4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2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2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" borderId="11" xfId="0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vertical="top"/>
    </xf>
    <xf numFmtId="0" fontId="2" fillId="3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1" xfId="0" applyFont="1" applyFill="1" applyBorder="1" applyAlignment="1">
      <alignment vertical="top" wrapText="1"/>
    </xf>
    <xf numFmtId="0" fontId="3" fillId="3" borderId="17" xfId="0" applyFont="1" applyFill="1" applyBorder="1" applyAlignment="1">
      <alignment vertical="top" wrapText="1"/>
    </xf>
    <xf numFmtId="0" fontId="0" fillId="33" borderId="18" xfId="0" applyFill="1" applyBorder="1" applyAlignment="1">
      <alignment/>
    </xf>
    <xf numFmtId="0" fontId="0" fillId="33" borderId="14" xfId="0" applyFill="1" applyBorder="1" applyAlignment="1">
      <alignment/>
    </xf>
    <xf numFmtId="0" fontId="3" fillId="33" borderId="14" xfId="0" applyFont="1" applyFill="1" applyBorder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70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 shrinkToFit="1"/>
    </xf>
    <xf numFmtId="0" fontId="7" fillId="0" borderId="21" xfId="0" applyFont="1" applyBorder="1" applyAlignment="1">
      <alignment vertical="center" shrinkToFit="1"/>
    </xf>
    <xf numFmtId="0" fontId="7" fillId="0" borderId="22" xfId="0" applyFont="1" applyBorder="1" applyAlignment="1">
      <alignment vertical="center" shrinkToFit="1"/>
    </xf>
    <xf numFmtId="0" fontId="7" fillId="34" borderId="22" xfId="0" applyFont="1" applyFill="1" applyBorder="1" applyAlignment="1">
      <alignment vertical="center" shrinkToFit="1"/>
    </xf>
    <xf numFmtId="0" fontId="7" fillId="35" borderId="23" xfId="0" applyFont="1" applyFill="1" applyBorder="1" applyAlignment="1">
      <alignment vertical="center" shrinkToFit="1"/>
    </xf>
    <xf numFmtId="0" fontId="0" fillId="0" borderId="24" xfId="0" applyBorder="1" applyAlignment="1">
      <alignment horizontal="center"/>
    </xf>
    <xf numFmtId="0" fontId="7" fillId="0" borderId="25" xfId="0" applyFont="1" applyBorder="1" applyAlignment="1">
      <alignment vertical="center" shrinkToFit="1"/>
    </xf>
    <xf numFmtId="0" fontId="7" fillId="0" borderId="26" xfId="0" applyFont="1" applyFill="1" applyBorder="1" applyAlignment="1">
      <alignment vertical="center"/>
    </xf>
    <xf numFmtId="0" fontId="7" fillId="33" borderId="27" xfId="0" applyFont="1" applyFill="1" applyBorder="1" applyAlignment="1">
      <alignment vertical="center" wrapText="1"/>
    </xf>
    <xf numFmtId="0" fontId="7" fillId="36" borderId="27" xfId="0" applyFont="1" applyFill="1" applyBorder="1" applyAlignment="1">
      <alignment vertical="center" wrapText="1"/>
    </xf>
    <xf numFmtId="0" fontId="7" fillId="34" borderId="28" xfId="0" applyFont="1" applyFill="1" applyBorder="1" applyAlignment="1">
      <alignment vertical="center" wrapText="1"/>
    </xf>
    <xf numFmtId="0" fontId="7" fillId="35" borderId="29" xfId="0" applyFont="1" applyFill="1" applyBorder="1" applyAlignment="1">
      <alignment vertical="center" wrapText="1"/>
    </xf>
    <xf numFmtId="0" fontId="8" fillId="0" borderId="30" xfId="0" applyFont="1" applyBorder="1" applyAlignment="1">
      <alignment horizontal="center"/>
    </xf>
    <xf numFmtId="0" fontId="7" fillId="0" borderId="31" xfId="0" applyFont="1" applyBorder="1" applyAlignment="1">
      <alignment vertical="center" shrinkToFit="1"/>
    </xf>
    <xf numFmtId="0" fontId="7" fillId="33" borderId="17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 wrapText="1"/>
    </xf>
    <xf numFmtId="0" fontId="7" fillId="36" borderId="34" xfId="0" applyFont="1" applyFill="1" applyBorder="1" applyAlignment="1">
      <alignment vertical="center" wrapText="1"/>
    </xf>
    <xf numFmtId="0" fontId="7" fillId="0" borderId="35" xfId="0" applyFont="1" applyBorder="1" applyAlignment="1">
      <alignment vertical="center" shrinkToFit="1"/>
    </xf>
    <xf numFmtId="0" fontId="7" fillId="36" borderId="36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7" xfId="0" applyFont="1" applyFill="1" applyBorder="1" applyAlignment="1">
      <alignment vertical="center"/>
    </xf>
    <xf numFmtId="0" fontId="7" fillId="33" borderId="38" xfId="0" applyFont="1" applyFill="1" applyBorder="1" applyAlignment="1">
      <alignment vertical="center"/>
    </xf>
    <xf numFmtId="0" fontId="7" fillId="35" borderId="39" xfId="0" applyFont="1" applyFill="1" applyBorder="1" applyAlignment="1">
      <alignment vertical="center"/>
    </xf>
    <xf numFmtId="0" fontId="8" fillId="0" borderId="40" xfId="0" applyFont="1" applyBorder="1" applyAlignment="1">
      <alignment horizontal="center"/>
    </xf>
    <xf numFmtId="0" fontId="7" fillId="0" borderId="41" xfId="0" applyFont="1" applyBorder="1" applyAlignment="1">
      <alignment vertical="center" shrinkToFit="1"/>
    </xf>
    <xf numFmtId="0" fontId="7" fillId="34" borderId="42" xfId="0" applyFont="1" applyFill="1" applyBorder="1" applyAlignment="1">
      <alignment vertical="center" wrapText="1"/>
    </xf>
    <xf numFmtId="0" fontId="7" fillId="36" borderId="43" xfId="0" applyFont="1" applyFill="1" applyBorder="1" applyAlignment="1">
      <alignment vertical="center" wrapText="1"/>
    </xf>
    <xf numFmtId="0" fontId="7" fillId="33" borderId="43" xfId="0" applyFont="1" applyFill="1" applyBorder="1" applyAlignment="1">
      <alignment vertical="center"/>
    </xf>
    <xf numFmtId="0" fontId="7" fillId="34" borderId="44" xfId="0" applyFont="1" applyFill="1" applyBorder="1" applyAlignment="1">
      <alignment vertical="center"/>
    </xf>
    <xf numFmtId="0" fontId="7" fillId="35" borderId="42" xfId="0" applyFont="1" applyFill="1" applyBorder="1" applyAlignment="1">
      <alignment vertical="center"/>
    </xf>
    <xf numFmtId="0" fontId="8" fillId="0" borderId="45" xfId="0" applyFont="1" applyBorder="1" applyAlignment="1">
      <alignment horizontal="center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71" fillId="0" borderId="21" xfId="0" applyFont="1" applyFill="1" applyBorder="1" applyAlignment="1">
      <alignment vertical="center" shrinkToFit="1"/>
    </xf>
    <xf numFmtId="0" fontId="71" fillId="0" borderId="46" xfId="0" applyFont="1" applyFill="1" applyBorder="1" applyAlignment="1">
      <alignment vertical="center" shrinkToFit="1"/>
    </xf>
    <xf numFmtId="0" fontId="0" fillId="0" borderId="47" xfId="0" applyBorder="1" applyAlignment="1">
      <alignment horizontal="center"/>
    </xf>
    <xf numFmtId="0" fontId="7" fillId="34" borderId="48" xfId="0" applyFont="1" applyFill="1" applyBorder="1" applyAlignment="1">
      <alignment vertical="center"/>
    </xf>
    <xf numFmtId="0" fontId="71" fillId="0" borderId="27" xfId="0" applyFont="1" applyFill="1" applyBorder="1" applyAlignment="1">
      <alignment vertical="center" wrapText="1"/>
    </xf>
    <xf numFmtId="0" fontId="71" fillId="33" borderId="49" xfId="0" applyFont="1" applyFill="1" applyBorder="1" applyAlignment="1">
      <alignment vertical="center" wrapText="1"/>
    </xf>
    <xf numFmtId="0" fontId="8" fillId="0" borderId="50" xfId="0" applyFont="1" applyBorder="1" applyAlignment="1">
      <alignment horizontal="center"/>
    </xf>
    <xf numFmtId="0" fontId="7" fillId="33" borderId="51" xfId="0" applyFont="1" applyFill="1" applyBorder="1" applyAlignment="1">
      <alignment vertical="center" wrapText="1"/>
    </xf>
    <xf numFmtId="0" fontId="7" fillId="34" borderId="32" xfId="0" applyFont="1" applyFill="1" applyBorder="1" applyAlignment="1">
      <alignment vertical="center"/>
    </xf>
    <xf numFmtId="0" fontId="7" fillId="36" borderId="33" xfId="0" applyFont="1" applyFill="1" applyBorder="1" applyAlignment="1">
      <alignment vertical="center" wrapText="1"/>
    </xf>
    <xf numFmtId="0" fontId="71" fillId="36" borderId="33" xfId="0" applyFont="1" applyFill="1" applyBorder="1" applyAlignment="1">
      <alignment vertical="center" wrapText="1"/>
    </xf>
    <xf numFmtId="0" fontId="71" fillId="0" borderId="52" xfId="0" applyFont="1" applyFill="1" applyBorder="1" applyAlignment="1">
      <alignment vertical="center" wrapText="1"/>
    </xf>
    <xf numFmtId="0" fontId="8" fillId="0" borderId="17" xfId="0" applyFont="1" applyBorder="1" applyAlignment="1">
      <alignment horizontal="center"/>
    </xf>
    <xf numFmtId="0" fontId="7" fillId="36" borderId="51" xfId="0" applyFont="1" applyFill="1" applyBorder="1" applyAlignment="1">
      <alignment vertical="center" wrapText="1"/>
    </xf>
    <xf numFmtId="0" fontId="71" fillId="33" borderId="33" xfId="0" applyFont="1" applyFill="1" applyBorder="1" applyAlignment="1">
      <alignment vertical="center"/>
    </xf>
    <xf numFmtId="0" fontId="71" fillId="0" borderId="52" xfId="0" applyFont="1" applyFill="1" applyBorder="1" applyAlignment="1">
      <alignment vertical="center"/>
    </xf>
    <xf numFmtId="0" fontId="7" fillId="34" borderId="40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/>
    </xf>
    <xf numFmtId="0" fontId="7" fillId="34" borderId="37" xfId="0" applyFont="1" applyFill="1" applyBorder="1" applyAlignment="1">
      <alignment vertical="center"/>
    </xf>
    <xf numFmtId="0" fontId="71" fillId="36" borderId="52" xfId="0" applyFont="1" applyFill="1" applyBorder="1" applyAlignment="1">
      <alignment vertical="center"/>
    </xf>
    <xf numFmtId="0" fontId="8" fillId="0" borderId="36" xfId="0" applyFont="1" applyBorder="1" applyAlignment="1">
      <alignment horizontal="center"/>
    </xf>
    <xf numFmtId="0" fontId="7" fillId="33" borderId="45" xfId="0" applyFont="1" applyFill="1" applyBorder="1" applyAlignment="1">
      <alignment vertical="center" wrapText="1"/>
    </xf>
    <xf numFmtId="0" fontId="7" fillId="34" borderId="43" xfId="0" applyFont="1" applyFill="1" applyBorder="1" applyAlignment="1">
      <alignment vertical="center" wrapText="1"/>
    </xf>
    <xf numFmtId="0" fontId="7" fillId="34" borderId="43" xfId="0" applyFont="1" applyFill="1" applyBorder="1" applyAlignment="1">
      <alignment vertical="center"/>
    </xf>
    <xf numFmtId="0" fontId="71" fillId="36" borderId="43" xfId="0" applyFont="1" applyFill="1" applyBorder="1" applyAlignment="1">
      <alignment vertical="center"/>
    </xf>
    <xf numFmtId="0" fontId="71" fillId="0" borderId="53" xfId="0" applyFont="1" applyFill="1" applyBorder="1" applyAlignment="1">
      <alignment vertic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54" xfId="0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37" borderId="14" xfId="0" applyFont="1" applyFill="1" applyBorder="1" applyAlignment="1">
      <alignment horizontal="center"/>
    </xf>
    <xf numFmtId="0" fontId="72" fillId="0" borderId="5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0" fontId="72" fillId="0" borderId="56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37" borderId="43" xfId="0" applyFont="1" applyFill="1" applyBorder="1" applyAlignment="1">
      <alignment horizontal="center"/>
    </xf>
    <xf numFmtId="0" fontId="72" fillId="0" borderId="57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37" borderId="27" xfId="0" applyFont="1" applyFill="1" applyBorder="1" applyAlignment="1">
      <alignment horizontal="center"/>
    </xf>
    <xf numFmtId="0" fontId="72" fillId="0" borderId="49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37" borderId="33" xfId="0" applyFont="1" applyFill="1" applyBorder="1" applyAlignment="1">
      <alignment horizontal="center"/>
    </xf>
    <xf numFmtId="0" fontId="72" fillId="0" borderId="52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34" borderId="0" xfId="0" applyFont="1" applyFill="1" applyAlignment="1">
      <alignment horizontal="center"/>
    </xf>
    <xf numFmtId="0" fontId="11" fillId="0" borderId="0" xfId="0" applyFont="1" applyAlignment="1">
      <alignment shrinkToFit="1"/>
    </xf>
    <xf numFmtId="0" fontId="12" fillId="0" borderId="0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/>
    </xf>
    <xf numFmtId="0" fontId="12" fillId="0" borderId="25" xfId="0" applyFont="1" applyBorder="1" applyAlignment="1">
      <alignment horizontal="center" vertical="center"/>
    </xf>
    <xf numFmtId="56" fontId="12" fillId="38" borderId="23" xfId="0" applyNumberFormat="1" applyFont="1" applyFill="1" applyBorder="1" applyAlignment="1">
      <alignment horizontal="center" vertical="center"/>
    </xf>
    <xf numFmtId="0" fontId="12" fillId="38" borderId="22" xfId="0" applyFont="1" applyFill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20" fontId="73" fillId="0" borderId="42" xfId="0" applyNumberFormat="1" applyFont="1" applyBorder="1" applyAlignment="1">
      <alignment horizontal="center" vertical="center" shrinkToFit="1"/>
    </xf>
    <xf numFmtId="0" fontId="74" fillId="0" borderId="42" xfId="0" applyFont="1" applyBorder="1" applyAlignment="1">
      <alignment horizontal="center" vertical="center" shrinkToFit="1"/>
    </xf>
    <xf numFmtId="56" fontId="75" fillId="0" borderId="59" xfId="0" applyNumberFormat="1" applyFont="1" applyBorder="1" applyAlignment="1">
      <alignment horizontal="left" vertical="center"/>
    </xf>
    <xf numFmtId="0" fontId="74" fillId="0" borderId="42" xfId="0" applyFont="1" applyBorder="1" applyAlignment="1">
      <alignment horizontal="center" vertical="center"/>
    </xf>
    <xf numFmtId="56" fontId="76" fillId="0" borderId="60" xfId="0" applyNumberFormat="1" applyFont="1" applyBorder="1" applyAlignment="1">
      <alignment horizontal="left" vertical="center"/>
    </xf>
    <xf numFmtId="20" fontId="18" fillId="34" borderId="17" xfId="0" applyNumberFormat="1" applyFont="1" applyFill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 shrinkToFit="1"/>
    </xf>
    <xf numFmtId="56" fontId="19" fillId="0" borderId="33" xfId="0" applyNumberFormat="1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shrinkToFit="1"/>
    </xf>
    <xf numFmtId="20" fontId="18" fillId="34" borderId="13" xfId="0" applyNumberFormat="1" applyFont="1" applyFill="1" applyBorder="1" applyAlignment="1">
      <alignment horizontal="center" vertical="center"/>
    </xf>
    <xf numFmtId="49" fontId="12" fillId="3" borderId="14" xfId="0" applyNumberFormat="1" applyFont="1" applyFill="1" applyBorder="1" applyAlignment="1">
      <alignment horizontal="center" vertical="center" shrinkToFit="1"/>
    </xf>
    <xf numFmtId="56" fontId="19" fillId="3" borderId="33" xfId="0" applyNumberFormat="1" applyFont="1" applyFill="1" applyBorder="1" applyAlignment="1">
      <alignment horizontal="center" vertical="center" shrinkToFit="1"/>
    </xf>
    <xf numFmtId="0" fontId="12" fillId="3" borderId="33" xfId="0" applyFont="1" applyFill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/>
    </xf>
    <xf numFmtId="20" fontId="18" fillId="34" borderId="36" xfId="0" applyNumberFormat="1" applyFont="1" applyFill="1" applyBorder="1" applyAlignment="1">
      <alignment horizontal="center" vertical="center"/>
    </xf>
    <xf numFmtId="20" fontId="18" fillId="34" borderId="18" xfId="0" applyNumberFormat="1" applyFont="1" applyFill="1" applyBorder="1" applyAlignment="1">
      <alignment horizontal="center" vertical="center"/>
    </xf>
    <xf numFmtId="20" fontId="20" fillId="34" borderId="18" xfId="0" applyNumberFormat="1" applyFont="1" applyFill="1" applyBorder="1" applyAlignment="1">
      <alignment horizontal="center" vertical="center" shrinkToFit="1"/>
    </xf>
    <xf numFmtId="0" fontId="20" fillId="34" borderId="18" xfId="0" applyNumberFormat="1" applyFont="1" applyFill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/>
    </xf>
    <xf numFmtId="20" fontId="12" fillId="0" borderId="42" xfId="0" applyNumberFormat="1" applyFont="1" applyBorder="1" applyAlignment="1">
      <alignment horizontal="center" vertical="center"/>
    </xf>
    <xf numFmtId="49" fontId="12" fillId="0" borderId="43" xfId="0" applyNumberFormat="1" applyFont="1" applyBorder="1" applyAlignment="1">
      <alignment horizontal="center" vertical="center" shrinkToFit="1"/>
    </xf>
    <xf numFmtId="0" fontId="12" fillId="0" borderId="43" xfId="0" applyFont="1" applyBorder="1" applyAlignment="1">
      <alignment/>
    </xf>
    <xf numFmtId="0" fontId="11" fillId="0" borderId="0" xfId="0" applyFont="1" applyAlignment="1">
      <alignment horizontal="right"/>
    </xf>
    <xf numFmtId="56" fontId="12" fillId="0" borderId="61" xfId="0" applyNumberFormat="1" applyFont="1" applyBorder="1" applyAlignment="1">
      <alignment vertical="center"/>
    </xf>
    <xf numFmtId="0" fontId="12" fillId="0" borderId="61" xfId="0" applyFont="1" applyBorder="1" applyAlignment="1">
      <alignment vertical="center"/>
    </xf>
    <xf numFmtId="56" fontId="76" fillId="0" borderId="59" xfId="0" applyNumberFormat="1" applyFont="1" applyBorder="1" applyAlignment="1">
      <alignment horizontal="left" vertical="center"/>
    </xf>
    <xf numFmtId="0" fontId="75" fillId="0" borderId="60" xfId="0" applyFont="1" applyBorder="1" applyAlignment="1">
      <alignment horizontal="left" vertical="center"/>
    </xf>
    <xf numFmtId="0" fontId="19" fillId="0" borderId="18" xfId="0" applyFont="1" applyBorder="1" applyAlignment="1">
      <alignment horizontal="center" vertical="center" shrinkToFit="1"/>
    </xf>
    <xf numFmtId="56" fontId="19" fillId="0" borderId="38" xfId="0" applyNumberFormat="1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20" fontId="18" fillId="34" borderId="33" xfId="0" applyNumberFormat="1" applyFont="1" applyFill="1" applyBorder="1" applyAlignment="1">
      <alignment horizontal="center" vertical="center"/>
    </xf>
    <xf numFmtId="0" fontId="76" fillId="0" borderId="60" xfId="0" applyFont="1" applyBorder="1" applyAlignment="1">
      <alignment horizontal="left" vertical="center"/>
    </xf>
    <xf numFmtId="20" fontId="19" fillId="34" borderId="18" xfId="0" applyNumberFormat="1" applyFont="1" applyFill="1" applyBorder="1" applyAlignment="1">
      <alignment horizontal="center" vertical="center" shrinkToFit="1"/>
    </xf>
    <xf numFmtId="0" fontId="19" fillId="34" borderId="17" xfId="0" applyNumberFormat="1" applyFont="1" applyFill="1" applyBorder="1" applyAlignment="1">
      <alignment horizontal="center" vertical="center" shrinkToFit="1"/>
    </xf>
    <xf numFmtId="20" fontId="73" fillId="34" borderId="36" xfId="0" applyNumberFormat="1" applyFont="1" applyFill="1" applyBorder="1" applyAlignment="1">
      <alignment horizontal="center" vertical="center"/>
    </xf>
    <xf numFmtId="20" fontId="73" fillId="34" borderId="33" xfId="0" applyNumberFormat="1" applyFont="1" applyFill="1" applyBorder="1" applyAlignment="1">
      <alignment horizontal="center" vertical="center"/>
    </xf>
    <xf numFmtId="20" fontId="73" fillId="34" borderId="17" xfId="0" applyNumberFormat="1" applyFont="1" applyFill="1" applyBorder="1" applyAlignment="1">
      <alignment horizontal="center" vertical="center"/>
    </xf>
    <xf numFmtId="20" fontId="74" fillId="34" borderId="17" xfId="0" applyNumberFormat="1" applyFont="1" applyFill="1" applyBorder="1" applyAlignment="1">
      <alignment horizontal="center" vertical="center" shrinkToFit="1"/>
    </xf>
    <xf numFmtId="20" fontId="19" fillId="34" borderId="17" xfId="0" applyNumberFormat="1" applyFont="1" applyFill="1" applyBorder="1" applyAlignment="1">
      <alignment horizontal="center" vertical="center" shrinkToFit="1"/>
    </xf>
    <xf numFmtId="0" fontId="22" fillId="0" borderId="0" xfId="0" applyFont="1" applyAlignment="1">
      <alignment vertical="top"/>
    </xf>
    <xf numFmtId="0" fontId="23" fillId="0" borderId="0" xfId="0" applyFont="1" applyAlignment="1">
      <alignment/>
    </xf>
    <xf numFmtId="0" fontId="12" fillId="38" borderId="54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2" fillId="34" borderId="55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 shrinkToFit="1"/>
    </xf>
    <xf numFmtId="56" fontId="74" fillId="0" borderId="60" xfId="0" applyNumberFormat="1" applyFont="1" applyBorder="1" applyAlignment="1">
      <alignment horizontal="left" vertical="center"/>
    </xf>
    <xf numFmtId="0" fontId="74" fillId="34" borderId="60" xfId="0" applyFont="1" applyFill="1" applyBorder="1" applyAlignment="1">
      <alignment horizontal="center" vertical="center"/>
    </xf>
    <xf numFmtId="0" fontId="74" fillId="34" borderId="62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 shrinkToFit="1"/>
    </xf>
    <xf numFmtId="0" fontId="11" fillId="3" borderId="63" xfId="0" applyFont="1" applyFill="1" applyBorder="1" applyAlignment="1">
      <alignment/>
    </xf>
    <xf numFmtId="56" fontId="12" fillId="34" borderId="33" xfId="0" applyNumberFormat="1" applyFont="1" applyFill="1" applyBorder="1" applyAlignment="1">
      <alignment horizontal="center" vertical="center" shrinkToFit="1"/>
    </xf>
    <xf numFmtId="56" fontId="12" fillId="34" borderId="52" xfId="0" applyNumberFormat="1" applyFont="1" applyFill="1" applyBorder="1" applyAlignment="1">
      <alignment horizontal="center" vertical="center" shrinkToFit="1"/>
    </xf>
    <xf numFmtId="56" fontId="12" fillId="3" borderId="33" xfId="0" applyNumberFormat="1" applyFont="1" applyFill="1" applyBorder="1" applyAlignment="1">
      <alignment horizontal="center" vertical="center" shrinkToFit="1"/>
    </xf>
    <xf numFmtId="56" fontId="12" fillId="3" borderId="52" xfId="0" applyNumberFormat="1" applyFont="1" applyFill="1" applyBorder="1" applyAlignment="1">
      <alignment horizontal="center" vertical="center" shrinkToFit="1"/>
    </xf>
    <xf numFmtId="20" fontId="26" fillId="34" borderId="18" xfId="0" applyNumberFormat="1" applyFont="1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34" borderId="43" xfId="0" applyFont="1" applyFill="1" applyBorder="1" applyAlignment="1">
      <alignment horizontal="center" vertical="center"/>
    </xf>
    <xf numFmtId="0" fontId="12" fillId="34" borderId="57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12" fillId="34" borderId="61" xfId="0" applyFont="1" applyFill="1" applyBorder="1" applyAlignment="1">
      <alignment vertical="center"/>
    </xf>
    <xf numFmtId="0" fontId="11" fillId="34" borderId="63" xfId="0" applyFont="1" applyFill="1" applyBorder="1" applyAlignment="1">
      <alignment/>
    </xf>
    <xf numFmtId="0" fontId="12" fillId="34" borderId="27" xfId="0" applyFont="1" applyFill="1" applyBorder="1" applyAlignment="1">
      <alignment horizontal="center" vertical="center" shrinkToFit="1"/>
    </xf>
    <xf numFmtId="0" fontId="12" fillId="34" borderId="49" xfId="0" applyFont="1" applyFill="1" applyBorder="1" applyAlignment="1">
      <alignment horizontal="center" vertical="center" shrinkToFit="1"/>
    </xf>
    <xf numFmtId="0" fontId="28" fillId="0" borderId="0" xfId="0" applyFont="1" applyBorder="1" applyAlignment="1">
      <alignment horizontal="left" vertical="center"/>
    </xf>
    <xf numFmtId="0" fontId="77" fillId="0" borderId="0" xfId="0" applyFont="1" applyBorder="1" applyAlignment="1">
      <alignment horizontal="left" vertical="center"/>
    </xf>
    <xf numFmtId="0" fontId="74" fillId="0" borderId="6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 shrinkToFit="1"/>
    </xf>
    <xf numFmtId="20" fontId="30" fillId="34" borderId="18" xfId="0" applyNumberFormat="1" applyFont="1" applyFill="1" applyBorder="1" applyAlignment="1">
      <alignment horizontal="center" vertical="center"/>
    </xf>
    <xf numFmtId="20" fontId="30" fillId="34" borderId="56" xfId="0" applyNumberFormat="1" applyFont="1" applyFill="1" applyBorder="1" applyAlignment="1">
      <alignment horizontal="center" vertical="center"/>
    </xf>
    <xf numFmtId="20" fontId="30" fillId="34" borderId="17" xfId="0" applyNumberFormat="1" applyFont="1" applyFill="1" applyBorder="1" applyAlignment="1">
      <alignment horizontal="center" vertical="center"/>
    </xf>
    <xf numFmtId="20" fontId="30" fillId="34" borderId="52" xfId="0" applyNumberFormat="1" applyFont="1" applyFill="1" applyBorder="1" applyAlignment="1">
      <alignment horizontal="center" vertical="center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view="pageBreakPreview" zoomScale="60" workbookViewId="0" topLeftCell="A4">
      <selection activeCell="K12" sqref="K12"/>
      <selection activeCell="G34" sqref="G34"/>
    </sheetView>
  </sheetViews>
  <sheetFormatPr defaultColWidth="9.00390625" defaultRowHeight="13.5"/>
  <cols>
    <col min="1" max="1" width="4.625" style="107" customWidth="1"/>
    <col min="2" max="3" width="10.75390625" style="107" customWidth="1"/>
    <col min="4" max="4" width="12.625" style="108" customWidth="1"/>
    <col min="5" max="5" width="17.375" style="107" customWidth="1"/>
    <col min="6" max="7" width="5.50390625" style="107" customWidth="1"/>
    <col min="8" max="8" width="17.375" style="107" customWidth="1"/>
    <col min="9" max="9" width="13.50390625" style="107" customWidth="1"/>
    <col min="10" max="11" width="17.375" style="109" customWidth="1"/>
    <col min="12" max="12" width="9.00390625" style="107" customWidth="1"/>
    <col min="13" max="13" width="14.625" style="110" customWidth="1"/>
    <col min="14" max="14" width="18.25390625" style="107" customWidth="1"/>
    <col min="15" max="16384" width="9.00390625" style="107" customWidth="1"/>
  </cols>
  <sheetData>
    <row r="1" spans="1:11" ht="18.7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3" ht="18.75" customHeight="1">
      <c r="A2" s="111"/>
      <c r="B2" s="112" t="s">
        <v>1</v>
      </c>
      <c r="C2" s="111"/>
      <c r="D2" s="111"/>
      <c r="E2" s="111"/>
      <c r="F2" s="111"/>
      <c r="G2" s="111"/>
      <c r="H2" s="111"/>
      <c r="I2" s="111"/>
      <c r="J2" s="111"/>
      <c r="K2" s="111"/>
      <c r="M2" s="162" t="s">
        <v>2</v>
      </c>
    </row>
    <row r="3" spans="1:13" ht="17.25" customHeight="1">
      <c r="A3" s="111"/>
      <c r="B3" s="112"/>
      <c r="C3" s="111"/>
      <c r="D3" s="111"/>
      <c r="E3" s="111"/>
      <c r="F3" s="111"/>
      <c r="G3" s="111"/>
      <c r="H3" s="111"/>
      <c r="I3" s="111"/>
      <c r="J3" s="111"/>
      <c r="K3" s="111"/>
      <c r="M3" s="163" t="s">
        <v>3</v>
      </c>
    </row>
    <row r="4" spans="1:13" ht="18.75" customHeight="1">
      <c r="A4" s="111"/>
      <c r="B4" s="112"/>
      <c r="C4" s="111"/>
      <c r="D4" s="111"/>
      <c r="E4" s="111"/>
      <c r="F4" s="111"/>
      <c r="G4" s="111"/>
      <c r="H4" s="111"/>
      <c r="I4" s="111"/>
      <c r="J4" s="111"/>
      <c r="K4" s="111"/>
      <c r="M4" s="163"/>
    </row>
    <row r="5" spans="1:13" ht="18.75" customHeight="1">
      <c r="A5" s="113"/>
      <c r="B5" s="114" t="s">
        <v>4</v>
      </c>
      <c r="C5" s="114"/>
      <c r="D5" s="115"/>
      <c r="E5" s="115"/>
      <c r="F5" s="115"/>
      <c r="G5" s="115"/>
      <c r="H5" s="115"/>
      <c r="I5" s="115"/>
      <c r="J5" s="115"/>
      <c r="K5" s="164"/>
      <c r="M5" s="163"/>
    </row>
    <row r="6" spans="1:14" ht="18.75" customHeight="1">
      <c r="A6" s="116"/>
      <c r="B6" s="117" t="s">
        <v>5</v>
      </c>
      <c r="C6" s="117" t="s">
        <v>6</v>
      </c>
      <c r="D6" s="118" t="s">
        <v>7</v>
      </c>
      <c r="E6" s="119" t="s">
        <v>8</v>
      </c>
      <c r="F6" s="119" t="s">
        <v>9</v>
      </c>
      <c r="G6" s="119"/>
      <c r="H6" s="119" t="s">
        <v>8</v>
      </c>
      <c r="I6" s="119" t="s">
        <v>10</v>
      </c>
      <c r="J6" s="165" t="s">
        <v>11</v>
      </c>
      <c r="K6" s="166" t="s">
        <v>12</v>
      </c>
      <c r="M6" s="167" t="s">
        <v>13</v>
      </c>
      <c r="N6" s="168"/>
    </row>
    <row r="7" spans="1:15" ht="18.75" customHeight="1">
      <c r="A7" s="120"/>
      <c r="B7" s="121">
        <v>0.3645833333333333</v>
      </c>
      <c r="C7" s="121">
        <v>0.3958333333333333</v>
      </c>
      <c r="D7" s="122" t="s">
        <v>14</v>
      </c>
      <c r="E7" s="123" t="str">
        <f>N16</f>
        <v>LUMINOSO　KAWASAKI</v>
      </c>
      <c r="F7" s="124"/>
      <c r="G7" s="125" t="str">
        <f>N17</f>
        <v>ソフトサイエンスFemini</v>
      </c>
      <c r="H7" s="124"/>
      <c r="I7" s="169" t="str">
        <f>J9</f>
        <v>川崎マドレス</v>
      </c>
      <c r="J7" s="170"/>
      <c r="K7" s="171"/>
      <c r="M7" s="172" t="s">
        <v>15</v>
      </c>
      <c r="N7" s="173" t="s">
        <v>16</v>
      </c>
      <c r="O7" s="107" t="s">
        <v>17</v>
      </c>
    </row>
    <row r="8" spans="1:14" ht="18.75" customHeight="1">
      <c r="A8" s="120">
        <v>1</v>
      </c>
      <c r="B8" s="126">
        <v>0.3958333333333333</v>
      </c>
      <c r="C8" s="126">
        <v>0.40972222222222227</v>
      </c>
      <c r="D8" s="127" t="s">
        <v>18</v>
      </c>
      <c r="E8" s="128" t="str">
        <f>N14</f>
        <v>市ヶ尾高等学校</v>
      </c>
      <c r="F8" s="129">
        <v>0</v>
      </c>
      <c r="G8" s="129">
        <v>6</v>
      </c>
      <c r="H8" s="129" t="str">
        <f>N15</f>
        <v>ガロッタフットボールクラブ</v>
      </c>
      <c r="I8" s="129" t="s">
        <v>19</v>
      </c>
      <c r="J8" s="174" t="str">
        <f>N17</f>
        <v>ソフトサイエンスFemini</v>
      </c>
      <c r="K8" s="175" t="str">
        <f>J8</f>
        <v>ソフトサイエンスFemini</v>
      </c>
      <c r="M8" s="172" t="s">
        <v>20</v>
      </c>
      <c r="N8" s="173" t="s">
        <v>21</v>
      </c>
    </row>
    <row r="9" spans="1:14" ht="18.75" customHeight="1">
      <c r="A9" s="120">
        <v>2</v>
      </c>
      <c r="B9" s="126">
        <v>0.4201388888888889</v>
      </c>
      <c r="C9" s="130">
        <v>0.43402777777777773</v>
      </c>
      <c r="D9" s="131" t="s">
        <v>22</v>
      </c>
      <c r="E9" s="132" t="str">
        <f>N7</f>
        <v>El Sol</v>
      </c>
      <c r="F9" s="133">
        <v>1</v>
      </c>
      <c r="G9" s="133">
        <v>2</v>
      </c>
      <c r="H9" s="133" t="str">
        <f>N8</f>
        <v>MST</v>
      </c>
      <c r="I9" s="129" t="s">
        <v>19</v>
      </c>
      <c r="J9" s="176" t="str">
        <f>N9</f>
        <v>川崎マドレス</v>
      </c>
      <c r="K9" s="177" t="str">
        <f>J9</f>
        <v>川崎マドレス</v>
      </c>
      <c r="M9" s="172" t="s">
        <v>23</v>
      </c>
      <c r="N9" s="173" t="s">
        <v>24</v>
      </c>
    </row>
    <row r="10" spans="1:14" ht="18.75" customHeight="1">
      <c r="A10" s="120">
        <v>3</v>
      </c>
      <c r="B10" s="126">
        <v>0.4444444444444444</v>
      </c>
      <c r="C10" s="126">
        <v>0.4583333333333333</v>
      </c>
      <c r="D10" s="127" t="s">
        <v>25</v>
      </c>
      <c r="E10" s="128" t="str">
        <f>N16</f>
        <v>LUMINOSO　KAWASAKI</v>
      </c>
      <c r="F10" s="129">
        <v>2</v>
      </c>
      <c r="G10" s="129">
        <v>1</v>
      </c>
      <c r="H10" s="129" t="str">
        <f>N17</f>
        <v>ソフトサイエンスFemini</v>
      </c>
      <c r="I10" s="129" t="s">
        <v>19</v>
      </c>
      <c r="J10" s="174" t="str">
        <f>H8</f>
        <v>ガロッタフットボールクラブ</v>
      </c>
      <c r="K10" s="175" t="str">
        <f>J10</f>
        <v>ガロッタフットボールクラブ</v>
      </c>
      <c r="M10" s="172" t="s">
        <v>26</v>
      </c>
      <c r="N10" s="173" t="s">
        <v>27</v>
      </c>
    </row>
    <row r="11" spans="1:14" ht="18.75" customHeight="1">
      <c r="A11" s="120">
        <v>4</v>
      </c>
      <c r="B11" s="126">
        <v>0.46875</v>
      </c>
      <c r="C11" s="130">
        <v>0.4826388888888889</v>
      </c>
      <c r="D11" s="131" t="s">
        <v>28</v>
      </c>
      <c r="E11" s="132" t="str">
        <f>N9</f>
        <v>川崎マドレス</v>
      </c>
      <c r="F11" s="133">
        <v>1</v>
      </c>
      <c r="G11" s="133">
        <v>1</v>
      </c>
      <c r="H11" s="133" t="str">
        <f>N10</f>
        <v>犬蔵Borracho</v>
      </c>
      <c r="I11" s="129" t="s">
        <v>19</v>
      </c>
      <c r="J11" s="176" t="str">
        <f>N7</f>
        <v>El Sol</v>
      </c>
      <c r="K11" s="177" t="str">
        <f>J11</f>
        <v>El Sol</v>
      </c>
      <c r="L11" s="143">
        <v>0</v>
      </c>
      <c r="M11" s="172"/>
      <c r="N11" s="172"/>
    </row>
    <row r="12" spans="1:14" ht="18.75" customHeight="1">
      <c r="A12" s="134">
        <v>5</v>
      </c>
      <c r="B12" s="135">
        <v>0.4930555555555556</v>
      </c>
      <c r="C12" s="136">
        <v>0.5069444444444444</v>
      </c>
      <c r="D12" s="136" t="s">
        <v>29</v>
      </c>
      <c r="E12" s="137" t="str">
        <f>N18</f>
        <v>エストリオフットボールクラブ</v>
      </c>
      <c r="F12" s="138">
        <v>3</v>
      </c>
      <c r="G12" s="138">
        <v>0</v>
      </c>
      <c r="H12" s="137" t="str">
        <f>N14</f>
        <v>市ヶ尾高等学校</v>
      </c>
      <c r="I12" s="129" t="s">
        <v>19</v>
      </c>
      <c r="J12" s="178" t="str">
        <f>N16</f>
        <v>LUMINOSO　KAWASAKI</v>
      </c>
      <c r="K12" s="178" t="str">
        <f>J12</f>
        <v>LUMINOSO　KAWASAKI</v>
      </c>
      <c r="M12" s="172"/>
      <c r="N12" s="172"/>
    </row>
    <row r="13" spans="1:14" ht="18.75" customHeight="1">
      <c r="A13" s="139"/>
      <c r="B13" s="140">
        <v>0.5208333333333334</v>
      </c>
      <c r="C13" s="140"/>
      <c r="D13" s="141" t="s">
        <v>30</v>
      </c>
      <c r="E13" s="142"/>
      <c r="F13" s="142"/>
      <c r="G13" s="142"/>
      <c r="H13" s="142" t="s">
        <v>31</v>
      </c>
      <c r="I13" s="179"/>
      <c r="J13" s="180"/>
      <c r="K13" s="181"/>
      <c r="M13" s="182" t="s">
        <v>32</v>
      </c>
      <c r="N13" s="183"/>
    </row>
    <row r="14" spans="1:14" ht="18.75" customHeight="1">
      <c r="A14" s="143"/>
      <c r="B14" s="144" t="s">
        <v>31</v>
      </c>
      <c r="C14" s="144"/>
      <c r="D14" s="145"/>
      <c r="E14" s="145"/>
      <c r="F14" s="145"/>
      <c r="G14" s="145"/>
      <c r="H14" s="145"/>
      <c r="I14" s="145"/>
      <c r="J14" s="184"/>
      <c r="K14" s="184"/>
      <c r="M14" s="172" t="s">
        <v>33</v>
      </c>
      <c r="N14" s="185" t="s">
        <v>34</v>
      </c>
    </row>
    <row r="15" spans="1:14" ht="18.75" customHeight="1">
      <c r="A15" s="113"/>
      <c r="B15" s="114" t="s">
        <v>35</v>
      </c>
      <c r="C15" s="114"/>
      <c r="D15" s="115"/>
      <c r="E15" s="115"/>
      <c r="F15" s="115"/>
      <c r="G15" s="115"/>
      <c r="H15" s="115"/>
      <c r="I15" s="115"/>
      <c r="J15" s="115"/>
      <c r="K15" s="164"/>
      <c r="M15" s="172" t="s">
        <v>36</v>
      </c>
      <c r="N15" s="185" t="s">
        <v>37</v>
      </c>
    </row>
    <row r="16" spans="1:14" ht="18.75" customHeight="1">
      <c r="A16" s="116"/>
      <c r="B16" s="117" t="s">
        <v>5</v>
      </c>
      <c r="C16" s="117" t="s">
        <v>6</v>
      </c>
      <c r="D16" s="118" t="s">
        <v>7</v>
      </c>
      <c r="E16" s="119" t="s">
        <v>8</v>
      </c>
      <c r="F16" s="119" t="s">
        <v>9</v>
      </c>
      <c r="G16" s="119"/>
      <c r="H16" s="119" t="s">
        <v>8</v>
      </c>
      <c r="I16" s="119" t="s">
        <v>10</v>
      </c>
      <c r="J16" s="165" t="s">
        <v>11</v>
      </c>
      <c r="K16" s="166" t="s">
        <v>12</v>
      </c>
      <c r="M16" s="172" t="s">
        <v>38</v>
      </c>
      <c r="N16" s="185" t="s">
        <v>39</v>
      </c>
    </row>
    <row r="17" spans="1:14" ht="18.75" customHeight="1">
      <c r="A17" s="139"/>
      <c r="B17" s="121">
        <v>0.3645833333333333</v>
      </c>
      <c r="C17" s="121">
        <v>0.3958333333333333</v>
      </c>
      <c r="D17" s="122" t="s">
        <v>14</v>
      </c>
      <c r="E17" s="146" t="str">
        <f>N8</f>
        <v>MST</v>
      </c>
      <c r="F17" s="124"/>
      <c r="G17" s="147" t="str">
        <f>N14</f>
        <v>市ヶ尾高等学校</v>
      </c>
      <c r="H17" s="124"/>
      <c r="I17" s="154" t="str">
        <f>N18</f>
        <v>エストリオフットボールクラブ</v>
      </c>
      <c r="J17" s="170"/>
      <c r="K17" s="171"/>
      <c r="M17" s="172" t="s">
        <v>40</v>
      </c>
      <c r="N17" s="185" t="s">
        <v>41</v>
      </c>
    </row>
    <row r="18" spans="1:14" ht="18.75" customHeight="1">
      <c r="A18" s="134">
        <v>1</v>
      </c>
      <c r="B18" s="126">
        <v>0.3958333333333333</v>
      </c>
      <c r="C18" s="126">
        <v>0.40972222222222227</v>
      </c>
      <c r="D18" s="148" t="s">
        <v>42</v>
      </c>
      <c r="E18" s="149" t="str">
        <f>N15</f>
        <v>ガロッタフットボールクラブ</v>
      </c>
      <c r="F18" s="150">
        <v>2</v>
      </c>
      <c r="G18" s="151">
        <v>0</v>
      </c>
      <c r="H18" s="152" t="str">
        <f>N16</f>
        <v>LUMINOSO　KAWASAKI</v>
      </c>
      <c r="I18" s="129" t="s">
        <v>19</v>
      </c>
      <c r="J18" s="186" t="str">
        <f>N17</f>
        <v>ソフトサイエンスFemini</v>
      </c>
      <c r="K18" s="187" t="str">
        <f>J18</f>
        <v>ソフトサイエンスFemini</v>
      </c>
      <c r="M18" s="108" t="s">
        <v>43</v>
      </c>
      <c r="N18" s="185" t="s">
        <v>44</v>
      </c>
    </row>
    <row r="19" spans="1:11" ht="18.75" customHeight="1">
      <c r="A19" s="120">
        <v>2</v>
      </c>
      <c r="B19" s="126">
        <v>0.4166666666666667</v>
      </c>
      <c r="C19" s="130">
        <v>0.4305555555555556</v>
      </c>
      <c r="D19" s="131" t="s">
        <v>45</v>
      </c>
      <c r="E19" s="132" t="str">
        <f>N7</f>
        <v>El Sol</v>
      </c>
      <c r="F19" s="133">
        <v>1</v>
      </c>
      <c r="G19" s="133">
        <v>1</v>
      </c>
      <c r="H19" s="133" t="str">
        <f>N9</f>
        <v>川崎マドレス</v>
      </c>
      <c r="I19" s="129" t="s">
        <v>19</v>
      </c>
      <c r="J19" s="176" t="str">
        <f>N8</f>
        <v>MST</v>
      </c>
      <c r="K19" s="177" t="str">
        <f>J19</f>
        <v>MST</v>
      </c>
    </row>
    <row r="20" spans="1:13" ht="18.75" customHeight="1">
      <c r="A20" s="120">
        <v>3</v>
      </c>
      <c r="B20" s="126">
        <v>0.4375</v>
      </c>
      <c r="C20" s="126">
        <v>0.4513888888888889</v>
      </c>
      <c r="D20" s="127" t="s">
        <v>46</v>
      </c>
      <c r="E20" s="128" t="str">
        <f>N17</f>
        <v>ソフトサイエンスFemini</v>
      </c>
      <c r="F20" s="129">
        <v>0</v>
      </c>
      <c r="G20" s="129">
        <v>1</v>
      </c>
      <c r="H20" s="129" t="str">
        <f>N18</f>
        <v>エストリオフットボールクラブ</v>
      </c>
      <c r="I20" s="129" t="s">
        <v>19</v>
      </c>
      <c r="J20" s="174" t="str">
        <f>N14</f>
        <v>市ヶ尾高等学校</v>
      </c>
      <c r="K20" s="175" t="str">
        <f>J20</f>
        <v>市ヶ尾高等学校</v>
      </c>
      <c r="M20" s="188"/>
    </row>
    <row r="21" spans="1:13" ht="18.75" customHeight="1">
      <c r="A21" s="120">
        <v>4</v>
      </c>
      <c r="B21" s="126">
        <v>0.4583333333333333</v>
      </c>
      <c r="C21" s="130">
        <v>0.47222222222222227</v>
      </c>
      <c r="D21" s="131" t="s">
        <v>47</v>
      </c>
      <c r="E21" s="132" t="str">
        <f>N8</f>
        <v>MST</v>
      </c>
      <c r="F21" s="133">
        <v>0</v>
      </c>
      <c r="G21" s="133">
        <v>0</v>
      </c>
      <c r="H21" s="133" t="str">
        <f>N10</f>
        <v>犬蔵Borracho</v>
      </c>
      <c r="I21" s="129" t="s">
        <v>19</v>
      </c>
      <c r="J21" s="176" t="str">
        <f>N7</f>
        <v>El Sol</v>
      </c>
      <c r="K21" s="177" t="str">
        <f>N9</f>
        <v>川崎マドレス</v>
      </c>
      <c r="M21" s="189"/>
    </row>
    <row r="22" spans="1:11" ht="18.75" customHeight="1">
      <c r="A22" s="120">
        <v>5</v>
      </c>
      <c r="B22" s="135">
        <v>0.4791666666666667</v>
      </c>
      <c r="C22" s="153">
        <v>0.4930555555555556</v>
      </c>
      <c r="D22" s="127" t="s">
        <v>48</v>
      </c>
      <c r="E22" s="128" t="str">
        <f>N14</f>
        <v>市ヶ尾高等学校</v>
      </c>
      <c r="F22" s="129">
        <v>1</v>
      </c>
      <c r="G22" s="129">
        <v>2</v>
      </c>
      <c r="H22" s="129" t="str">
        <f>N16</f>
        <v>LUMINOSO　KAWASAKI</v>
      </c>
      <c r="I22" s="129" t="s">
        <v>19</v>
      </c>
      <c r="J22" s="174" t="str">
        <f>N18</f>
        <v>エストリオフットボールクラブ</v>
      </c>
      <c r="K22" s="175" t="str">
        <f>J22</f>
        <v>エストリオフットボールクラブ</v>
      </c>
    </row>
    <row r="23" spans="1:11" ht="18.75" customHeight="1">
      <c r="A23" s="134">
        <v>6</v>
      </c>
      <c r="B23" s="135">
        <v>0.5</v>
      </c>
      <c r="C23" s="136">
        <v>0.513888888888889</v>
      </c>
      <c r="D23" s="127" t="s">
        <v>49</v>
      </c>
      <c r="E23" s="128" t="str">
        <f>N15</f>
        <v>ガロッタフットボールクラブ</v>
      </c>
      <c r="F23" s="129">
        <v>4</v>
      </c>
      <c r="G23" s="129">
        <v>2</v>
      </c>
      <c r="H23" s="129" t="str">
        <f>N17</f>
        <v>ソフトサイエンスFemini</v>
      </c>
      <c r="I23" s="129" t="s">
        <v>19</v>
      </c>
      <c r="J23" s="176" t="str">
        <f>N10</f>
        <v>犬蔵Borracho</v>
      </c>
      <c r="K23" s="177" t="str">
        <f>N8</f>
        <v>MST</v>
      </c>
    </row>
    <row r="24" spans="1:11" ht="18.75" customHeight="1">
      <c r="A24" s="139"/>
      <c r="B24" s="140">
        <v>0.5208333333333334</v>
      </c>
      <c r="C24" s="140"/>
      <c r="D24" s="141" t="s">
        <v>30</v>
      </c>
      <c r="E24" s="142"/>
      <c r="F24" s="142"/>
      <c r="G24" s="142"/>
      <c r="H24" s="142" t="s">
        <v>31</v>
      </c>
      <c r="I24" s="179"/>
      <c r="J24" s="180"/>
      <c r="K24" s="181"/>
    </row>
    <row r="25" ht="18.75" customHeight="1"/>
    <row r="26" spans="1:11" ht="18.75" customHeight="1">
      <c r="A26" s="113"/>
      <c r="B26" s="114" t="s">
        <v>50</v>
      </c>
      <c r="C26" s="114"/>
      <c r="D26" s="115"/>
      <c r="E26" s="115"/>
      <c r="F26" s="115"/>
      <c r="G26" s="115"/>
      <c r="H26" s="115"/>
      <c r="I26" s="115"/>
      <c r="J26" s="115"/>
      <c r="K26" s="164"/>
    </row>
    <row r="27" spans="1:11" ht="18.75" customHeight="1">
      <c r="A27" s="116"/>
      <c r="B27" s="117" t="s">
        <v>5</v>
      </c>
      <c r="C27" s="117" t="s">
        <v>6</v>
      </c>
      <c r="D27" s="118" t="s">
        <v>7</v>
      </c>
      <c r="E27" s="119" t="s">
        <v>8</v>
      </c>
      <c r="F27" s="119" t="s">
        <v>9</v>
      </c>
      <c r="G27" s="119"/>
      <c r="H27" s="119" t="s">
        <v>8</v>
      </c>
      <c r="I27" s="119" t="s">
        <v>10</v>
      </c>
      <c r="J27" s="165" t="s">
        <v>11</v>
      </c>
      <c r="K27" s="166" t="s">
        <v>12</v>
      </c>
    </row>
    <row r="28" spans="1:11" ht="18.75" customHeight="1">
      <c r="A28" s="120"/>
      <c r="B28" s="121">
        <v>0.3645833333333333</v>
      </c>
      <c r="C28" s="121">
        <v>0.3958333333333333</v>
      </c>
      <c r="D28" s="122" t="s">
        <v>14</v>
      </c>
      <c r="E28" s="123" t="str">
        <f>N15</f>
        <v>ガロッタフットボールクラブ</v>
      </c>
      <c r="F28" s="124"/>
      <c r="G28" s="154" t="str">
        <f>N10</f>
        <v>犬蔵Borracho</v>
      </c>
      <c r="H28" s="124"/>
      <c r="I28" s="190" t="str">
        <f>N7</f>
        <v>El Sol</v>
      </c>
      <c r="J28" s="170"/>
      <c r="K28" s="171"/>
    </row>
    <row r="29" spans="1:11" ht="18.75" customHeight="1">
      <c r="A29" s="120">
        <v>1</v>
      </c>
      <c r="B29" s="126">
        <v>0.3958333333333333</v>
      </c>
      <c r="C29" s="126">
        <v>0.40972222222222227</v>
      </c>
      <c r="D29" s="127" t="s">
        <v>51</v>
      </c>
      <c r="E29" s="128" t="str">
        <f>N16</f>
        <v>LUMINOSO　KAWASAKI</v>
      </c>
      <c r="F29" s="129">
        <v>0</v>
      </c>
      <c r="G29" s="129">
        <v>1</v>
      </c>
      <c r="H29" s="129" t="str">
        <f>N18</f>
        <v>エストリオフットボールクラブ</v>
      </c>
      <c r="I29" s="129" t="s">
        <v>19</v>
      </c>
      <c r="J29" s="174" t="str">
        <f>N15</f>
        <v>ガロッタフットボールクラブ</v>
      </c>
      <c r="K29" s="175" t="str">
        <f>J29</f>
        <v>ガロッタフットボールクラブ</v>
      </c>
    </row>
    <row r="30" spans="1:11" ht="18.75" customHeight="1">
      <c r="A30" s="120">
        <v>2</v>
      </c>
      <c r="B30" s="126">
        <v>0.4201388888888889</v>
      </c>
      <c r="C30" s="130">
        <v>0.43402777777777773</v>
      </c>
      <c r="D30" s="131" t="s">
        <v>52</v>
      </c>
      <c r="E30" s="132" t="str">
        <f>N7</f>
        <v>El Sol</v>
      </c>
      <c r="F30" s="133">
        <v>1</v>
      </c>
      <c r="G30" s="133">
        <v>1</v>
      </c>
      <c r="H30" s="133" t="str">
        <f>N10</f>
        <v>犬蔵Borracho</v>
      </c>
      <c r="I30" s="129" t="s">
        <v>19</v>
      </c>
      <c r="J30" s="174" t="str">
        <f>N14</f>
        <v>市ヶ尾高等学校</v>
      </c>
      <c r="K30" s="175" t="str">
        <f>J30</f>
        <v>市ヶ尾高等学校</v>
      </c>
    </row>
    <row r="31" spans="1:11" ht="18.75" customHeight="1">
      <c r="A31" s="120">
        <v>3</v>
      </c>
      <c r="B31" s="126">
        <v>0.4444444444444444</v>
      </c>
      <c r="C31" s="126">
        <v>0.4583333333333333</v>
      </c>
      <c r="D31" s="127" t="s">
        <v>53</v>
      </c>
      <c r="E31" s="128" t="str">
        <f>N15</f>
        <v>ガロッタフットボールクラブ</v>
      </c>
      <c r="F31" s="129">
        <v>1</v>
      </c>
      <c r="G31" s="129">
        <v>0</v>
      </c>
      <c r="H31" s="129" t="str">
        <f>N18</f>
        <v>エストリオフットボールクラブ</v>
      </c>
      <c r="I31" s="129" t="s">
        <v>19</v>
      </c>
      <c r="J31" s="174" t="str">
        <f>N16</f>
        <v>LUMINOSO　KAWASAKI</v>
      </c>
      <c r="K31" s="175" t="str">
        <f>J31</f>
        <v>LUMINOSO　KAWASAKI</v>
      </c>
    </row>
    <row r="32" spans="1:11" ht="18.75" customHeight="1">
      <c r="A32" s="120">
        <v>4</v>
      </c>
      <c r="B32" s="126">
        <v>0.46875</v>
      </c>
      <c r="C32" s="130">
        <v>0.4826388888888889</v>
      </c>
      <c r="D32" s="131" t="s">
        <v>54</v>
      </c>
      <c r="E32" s="132" t="str">
        <f>N8</f>
        <v>MST</v>
      </c>
      <c r="F32" s="133">
        <v>0</v>
      </c>
      <c r="G32" s="133">
        <v>1</v>
      </c>
      <c r="H32" s="133" t="str">
        <f>N9</f>
        <v>川崎マドレス</v>
      </c>
      <c r="I32" s="129" t="s">
        <v>19</v>
      </c>
      <c r="J32" s="176" t="str">
        <f>N10</f>
        <v>犬蔵Borracho</v>
      </c>
      <c r="K32" s="177" t="str">
        <f>J32</f>
        <v>犬蔵Borracho</v>
      </c>
    </row>
    <row r="33" spans="1:11" ht="18.75" customHeight="1">
      <c r="A33" s="134">
        <v>5</v>
      </c>
      <c r="B33" s="135">
        <v>0.4930555555555556</v>
      </c>
      <c r="C33" s="136">
        <v>0.5069444444444444</v>
      </c>
      <c r="D33" s="136" t="s">
        <v>55</v>
      </c>
      <c r="E33" s="155" t="str">
        <f>N14</f>
        <v>市ヶ尾高等学校</v>
      </c>
      <c r="F33" s="156">
        <v>1</v>
      </c>
      <c r="G33" s="156">
        <v>3</v>
      </c>
      <c r="H33" s="155" t="str">
        <f>N17</f>
        <v>ソフトサイエンスFemini</v>
      </c>
      <c r="I33" s="191" t="s">
        <v>19</v>
      </c>
      <c r="J33" s="192" t="str">
        <f>N18</f>
        <v>エストリオフットボールクラブ</v>
      </c>
      <c r="K33" s="193" t="str">
        <f>J33</f>
        <v>エストリオフットボールクラブ</v>
      </c>
    </row>
    <row r="34" spans="1:11" ht="18.75" customHeight="1">
      <c r="A34" s="134"/>
      <c r="B34" s="157">
        <v>0.5104166666666666</v>
      </c>
      <c r="C34" s="158">
        <v>0.517361111111111</v>
      </c>
      <c r="D34" s="159" t="s">
        <v>56</v>
      </c>
      <c r="E34" s="160" t="s">
        <v>57</v>
      </c>
      <c r="F34" s="161"/>
      <c r="G34" s="161"/>
      <c r="H34" s="161"/>
      <c r="I34" s="129"/>
      <c r="J34" s="194"/>
      <c r="K34" s="195"/>
    </row>
    <row r="35" spans="1:11" ht="18.75" customHeight="1">
      <c r="A35" s="139"/>
      <c r="B35" s="140">
        <v>0.5208333333333334</v>
      </c>
      <c r="C35" s="140"/>
      <c r="D35" s="141" t="s">
        <v>30</v>
      </c>
      <c r="E35" s="142"/>
      <c r="F35" s="142"/>
      <c r="G35" s="142"/>
      <c r="H35" s="142" t="s">
        <v>31</v>
      </c>
      <c r="I35" s="179"/>
      <c r="J35" s="180"/>
      <c r="K35" s="181"/>
    </row>
    <row r="36" ht="18.75" customHeight="1"/>
    <row r="37" ht="18.75" customHeight="1"/>
    <row r="38" ht="18.75" customHeight="1"/>
    <row r="39" ht="18.75" customHeight="1"/>
  </sheetData>
  <sheetProtection/>
  <mergeCells count="7">
    <mergeCell ref="A1:K1"/>
    <mergeCell ref="B5:K5"/>
    <mergeCell ref="F6:G6"/>
    <mergeCell ref="B15:K15"/>
    <mergeCell ref="F16:G16"/>
    <mergeCell ref="B26:K26"/>
    <mergeCell ref="F27:G27"/>
  </mergeCells>
  <printOptions/>
  <pageMargins left="0.7480314960629921" right="0.7480314960629921" top="0.9842519685039371" bottom="0.9842519685039371" header="0.5118110236220472" footer="0.5118110236220472"/>
  <pageSetup fitToHeight="1" fitToWidth="1" horizontalDpi="360" verticalDpi="360" orientation="landscape" paperSize="9" scale="73"/>
  <rowBreaks count="1" manualBreakCount="1">
    <brk id="26" max="255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workbookViewId="0" topLeftCell="A13">
      <selection activeCell="S13" sqref="S13"/>
      <selection activeCell="T9" sqref="T9"/>
    </sheetView>
  </sheetViews>
  <sheetFormatPr defaultColWidth="9.00390625" defaultRowHeight="13.5"/>
  <cols>
    <col min="1" max="1" width="7.125" style="22" customWidth="1"/>
    <col min="2" max="2" width="15.125" style="22" customWidth="1"/>
    <col min="3" max="7" width="14.75390625" style="22" customWidth="1"/>
    <col min="8" max="15" width="6.125" style="22" customWidth="1"/>
    <col min="16" max="16" width="5.125" style="22" customWidth="1"/>
    <col min="17" max="16384" width="9.00390625" style="22" customWidth="1"/>
  </cols>
  <sheetData>
    <row r="1" spans="1:13" ht="24" customHeight="1">
      <c r="A1" s="23" t="str">
        <f>'日程結果'!A1</f>
        <v>2022年度かなべえ杯女子フットサル大会　　8分-2分-8分ランニングタイム（ラスト１分のみプレイイングタイム）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2:15" ht="38.25" customHeight="1">
      <c r="B2" s="24" t="s">
        <v>58</v>
      </c>
      <c r="C2" s="25" t="str">
        <f>B3</f>
        <v>El Sol</v>
      </c>
      <c r="D2" s="26" t="str">
        <f>B4</f>
        <v>MST</v>
      </c>
      <c r="E2" s="27" t="str">
        <f>B5</f>
        <v>川崎マドレス</v>
      </c>
      <c r="F2" s="28" t="str">
        <f>B6</f>
        <v>犬蔵Borracho</v>
      </c>
      <c r="G2" s="29"/>
      <c r="H2" s="30" t="s">
        <v>59</v>
      </c>
      <c r="I2" s="86" t="s">
        <v>60</v>
      </c>
      <c r="J2" s="86" t="s">
        <v>61</v>
      </c>
      <c r="K2" s="86" t="s">
        <v>62</v>
      </c>
      <c r="L2" s="86" t="s">
        <v>63</v>
      </c>
      <c r="M2" s="86" t="s">
        <v>64</v>
      </c>
      <c r="N2" s="87" t="s">
        <v>65</v>
      </c>
      <c r="O2" s="88" t="s">
        <v>66</v>
      </c>
    </row>
    <row r="3" spans="2:15" ht="48.75" customHeight="1">
      <c r="B3" s="31" t="str">
        <f>'日程結果'!N7</f>
        <v>El Sol</v>
      </c>
      <c r="C3" s="32"/>
      <c r="D3" s="33" t="s">
        <v>67</v>
      </c>
      <c r="E3" s="34" t="s">
        <v>68</v>
      </c>
      <c r="F3" s="35" t="s">
        <v>69</v>
      </c>
      <c r="G3" s="36"/>
      <c r="H3" s="37">
        <v>0</v>
      </c>
      <c r="I3" s="89">
        <v>2</v>
      </c>
      <c r="J3" s="89">
        <v>1</v>
      </c>
      <c r="K3" s="89">
        <v>3</v>
      </c>
      <c r="L3" s="89">
        <v>4</v>
      </c>
      <c r="M3" s="90">
        <f>3*H3+1*I3</f>
        <v>2</v>
      </c>
      <c r="N3" s="90">
        <f>K3-L3</f>
        <v>-1</v>
      </c>
      <c r="O3" s="91">
        <v>4</v>
      </c>
    </row>
    <row r="4" spans="2:15" ht="48.75" customHeight="1">
      <c r="B4" s="38" t="str">
        <f>'日程結果'!N8</f>
        <v>MST</v>
      </c>
      <c r="C4" s="39" t="s">
        <v>70</v>
      </c>
      <c r="D4" s="40"/>
      <c r="E4" s="41" t="s">
        <v>71</v>
      </c>
      <c r="F4" s="42" t="s">
        <v>72</v>
      </c>
      <c r="G4" s="36"/>
      <c r="H4" s="37">
        <v>1</v>
      </c>
      <c r="I4" s="89">
        <v>1</v>
      </c>
      <c r="J4" s="89">
        <v>1</v>
      </c>
      <c r="K4" s="89">
        <v>2</v>
      </c>
      <c r="L4" s="89">
        <v>2</v>
      </c>
      <c r="M4" s="90">
        <f>3*H4+1*I4</f>
        <v>4</v>
      </c>
      <c r="N4" s="90">
        <f>K4-L4</f>
        <v>0</v>
      </c>
      <c r="O4" s="91">
        <v>2</v>
      </c>
    </row>
    <row r="5" spans="2:15" ht="48.75" customHeight="1">
      <c r="B5" s="43" t="str">
        <f>'日程結果'!N9</f>
        <v>川崎マドレス</v>
      </c>
      <c r="C5" s="44" t="s">
        <v>68</v>
      </c>
      <c r="D5" s="45" t="s">
        <v>71</v>
      </c>
      <c r="E5" s="46"/>
      <c r="F5" s="47" t="s">
        <v>73</v>
      </c>
      <c r="G5" s="48"/>
      <c r="H5" s="49">
        <v>1</v>
      </c>
      <c r="I5" s="92">
        <v>2</v>
      </c>
      <c r="J5" s="92">
        <v>0</v>
      </c>
      <c r="K5" s="92">
        <v>3</v>
      </c>
      <c r="L5" s="92">
        <v>2</v>
      </c>
      <c r="M5" s="93">
        <f>3*H5+1*I5</f>
        <v>5</v>
      </c>
      <c r="N5" s="93">
        <f>K5-L5</f>
        <v>1</v>
      </c>
      <c r="O5" s="94">
        <v>1</v>
      </c>
    </row>
    <row r="6" spans="2:15" ht="48.75" customHeight="1">
      <c r="B6" s="50" t="str">
        <f>'日程結果'!N10</f>
        <v>犬蔵Borracho</v>
      </c>
      <c r="C6" s="51" t="s">
        <v>69</v>
      </c>
      <c r="D6" s="52" t="s">
        <v>72</v>
      </c>
      <c r="E6" s="53" t="s">
        <v>73</v>
      </c>
      <c r="F6" s="54"/>
      <c r="G6" s="55"/>
      <c r="H6" s="56">
        <v>0</v>
      </c>
      <c r="I6" s="95">
        <v>3</v>
      </c>
      <c r="J6" s="95">
        <v>0</v>
      </c>
      <c r="K6" s="95">
        <v>2</v>
      </c>
      <c r="L6" s="95">
        <v>2</v>
      </c>
      <c r="M6" s="96">
        <f>3*H6+1*I6</f>
        <v>3</v>
      </c>
      <c r="N6" s="96">
        <f>K6-L6</f>
        <v>0</v>
      </c>
      <c r="O6" s="97">
        <v>3</v>
      </c>
    </row>
    <row r="7" spans="2:14" ht="38.25" customHeight="1">
      <c r="B7" s="57"/>
      <c r="C7" s="58"/>
      <c r="D7" s="58"/>
      <c r="E7" s="58"/>
      <c r="F7" s="58"/>
      <c r="G7" s="58"/>
      <c r="H7" s="58"/>
      <c r="J7" s="57"/>
      <c r="K7" s="58"/>
      <c r="L7" s="58"/>
      <c r="M7" s="58"/>
      <c r="N7" s="58"/>
    </row>
    <row r="8" spans="2:15" ht="39.75" customHeight="1">
      <c r="B8" s="24" t="s">
        <v>74</v>
      </c>
      <c r="C8" s="25" t="str">
        <f>B9</f>
        <v>市ヶ尾高等学校</v>
      </c>
      <c r="D8" s="26" t="str">
        <f>B10</f>
        <v>ガロッタフットボールクラブ</v>
      </c>
      <c r="E8" s="26" t="str">
        <f>B11</f>
        <v>LUMINOSO　KAWASAKI</v>
      </c>
      <c r="F8" s="59" t="str">
        <f>B12</f>
        <v>ソフトサイエンスFemini</v>
      </c>
      <c r="G8" s="60" t="str">
        <f>B13</f>
        <v>エストリオフットボールクラブ</v>
      </c>
      <c r="H8" s="61" t="s">
        <v>59</v>
      </c>
      <c r="I8" s="98" t="s">
        <v>60</v>
      </c>
      <c r="J8" s="98" t="s">
        <v>61</v>
      </c>
      <c r="K8" s="98" t="s">
        <v>62</v>
      </c>
      <c r="L8" s="98" t="s">
        <v>63</v>
      </c>
      <c r="M8" s="98" t="s">
        <v>64</v>
      </c>
      <c r="N8" s="99" t="s">
        <v>65</v>
      </c>
      <c r="O8" s="100" t="s">
        <v>66</v>
      </c>
    </row>
    <row r="9" spans="2:15" ht="48.75" customHeight="1">
      <c r="B9" s="31" t="str">
        <f>'日程結果'!N14</f>
        <v>市ヶ尾高等学校</v>
      </c>
      <c r="C9" s="62"/>
      <c r="D9" s="33" t="s">
        <v>75</v>
      </c>
      <c r="E9" s="34" t="s">
        <v>76</v>
      </c>
      <c r="F9" s="63" t="s">
        <v>77</v>
      </c>
      <c r="G9" s="64" t="s">
        <v>78</v>
      </c>
      <c r="H9" s="65">
        <v>0</v>
      </c>
      <c r="I9" s="101">
        <v>0</v>
      </c>
      <c r="J9" s="101">
        <v>4</v>
      </c>
      <c r="K9" s="101">
        <v>2</v>
      </c>
      <c r="L9" s="101">
        <v>14</v>
      </c>
      <c r="M9" s="102">
        <f>3*H9+1*I9</f>
        <v>0</v>
      </c>
      <c r="N9" s="102">
        <f>K9-L9</f>
        <v>-12</v>
      </c>
      <c r="O9" s="103">
        <v>5</v>
      </c>
    </row>
    <row r="10" spans="2:15" ht="48.75" customHeight="1">
      <c r="B10" s="38" t="str">
        <f>'日程結果'!N15</f>
        <v>ガロッタフットボールクラブ</v>
      </c>
      <c r="C10" s="66" t="s">
        <v>79</v>
      </c>
      <c r="D10" s="67"/>
      <c r="E10" s="68" t="s">
        <v>80</v>
      </c>
      <c r="F10" s="69" t="s">
        <v>81</v>
      </c>
      <c r="G10" s="70" t="s">
        <v>82</v>
      </c>
      <c r="H10" s="71">
        <v>4</v>
      </c>
      <c r="I10" s="104">
        <v>0</v>
      </c>
      <c r="J10" s="104">
        <v>0</v>
      </c>
      <c r="K10" s="104">
        <v>13</v>
      </c>
      <c r="L10" s="104">
        <v>2</v>
      </c>
      <c r="M10" s="105">
        <f>3*H10+1*I10</f>
        <v>12</v>
      </c>
      <c r="N10" s="105">
        <f>K10-L10</f>
        <v>11</v>
      </c>
      <c r="O10" s="106">
        <v>1</v>
      </c>
    </row>
    <row r="11" spans="2:15" ht="48.75" customHeight="1">
      <c r="B11" s="50" t="str">
        <f>'日程結果'!N16</f>
        <v>LUMINOSO　KAWASAKI</v>
      </c>
      <c r="C11" s="72" t="s">
        <v>83</v>
      </c>
      <c r="D11" s="68" t="s">
        <v>84</v>
      </c>
      <c r="E11" s="67"/>
      <c r="F11" s="73" t="s">
        <v>85</v>
      </c>
      <c r="G11" s="74" t="s">
        <v>86</v>
      </c>
      <c r="H11" s="71">
        <v>2</v>
      </c>
      <c r="I11" s="104">
        <v>0</v>
      </c>
      <c r="J11" s="104">
        <v>2</v>
      </c>
      <c r="K11" s="104">
        <v>4</v>
      </c>
      <c r="L11" s="104">
        <v>5</v>
      </c>
      <c r="M11" s="105">
        <f>3*H11+1*I11</f>
        <v>6</v>
      </c>
      <c r="N11" s="105">
        <f>K11-L11</f>
        <v>-1</v>
      </c>
      <c r="O11" s="106">
        <v>3</v>
      </c>
    </row>
    <row r="12" spans="2:15" ht="48.75" customHeight="1">
      <c r="B12" s="50" t="str">
        <f>'日程結果'!N17</f>
        <v>ソフトサイエンスFemini</v>
      </c>
      <c r="C12" s="75" t="s">
        <v>87</v>
      </c>
      <c r="D12" s="76" t="s">
        <v>88</v>
      </c>
      <c r="E12" s="77" t="s">
        <v>89</v>
      </c>
      <c r="F12" s="78"/>
      <c r="G12" s="79" t="s">
        <v>90</v>
      </c>
      <c r="H12" s="80">
        <v>1</v>
      </c>
      <c r="I12" s="92">
        <v>0</v>
      </c>
      <c r="J12" s="92">
        <v>3</v>
      </c>
      <c r="K12" s="92">
        <v>6</v>
      </c>
      <c r="L12" s="92">
        <v>8</v>
      </c>
      <c r="M12" s="93">
        <f>3*H12+1*I12</f>
        <v>3</v>
      </c>
      <c r="N12" s="93">
        <f>K12-L12</f>
        <v>-2</v>
      </c>
      <c r="O12" s="94">
        <v>4</v>
      </c>
    </row>
    <row r="13" spans="2:15" ht="48.75" customHeight="1">
      <c r="B13" s="50" t="str">
        <f>'日程結果'!N18</f>
        <v>エストリオフットボールクラブ</v>
      </c>
      <c r="C13" s="81" t="s">
        <v>91</v>
      </c>
      <c r="D13" s="82" t="s">
        <v>92</v>
      </c>
      <c r="E13" s="83" t="s">
        <v>93</v>
      </c>
      <c r="F13" s="84" t="s">
        <v>94</v>
      </c>
      <c r="G13" s="85"/>
      <c r="H13" s="56">
        <v>3</v>
      </c>
      <c r="I13" s="95">
        <v>0</v>
      </c>
      <c r="J13" s="95">
        <v>1</v>
      </c>
      <c r="K13" s="95">
        <v>5</v>
      </c>
      <c r="L13" s="95">
        <v>1</v>
      </c>
      <c r="M13" s="96">
        <f>3*H13+1*I13</f>
        <v>9</v>
      </c>
      <c r="N13" s="96">
        <f>K13-L13</f>
        <v>4</v>
      </c>
      <c r="O13" s="97">
        <v>2</v>
      </c>
    </row>
  </sheetData>
  <sheetProtection/>
  <mergeCells count="1">
    <mergeCell ref="A1:M1"/>
  </mergeCells>
  <printOptions/>
  <pageMargins left="0.75" right="0.75" top="1" bottom="1" header="0.512" footer="0.512"/>
  <pageSetup fitToHeight="1" fitToWidth="1" horizontalDpi="360" verticalDpi="360" orientation="landscape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C7" sqref="C7"/>
      <selection activeCell="L7" sqref="L7"/>
    </sheetView>
  </sheetViews>
  <sheetFormatPr defaultColWidth="8.75390625" defaultRowHeight="13.5"/>
  <cols>
    <col min="3" max="6" width="14.375" style="0" customWidth="1"/>
  </cols>
  <sheetData>
    <row r="1" ht="21">
      <c r="A1" s="1" t="s">
        <v>95</v>
      </c>
    </row>
    <row r="3" spans="2:7" ht="39" customHeight="1">
      <c r="B3" s="2"/>
      <c r="C3" s="3"/>
      <c r="D3" s="4"/>
      <c r="E3" s="3"/>
      <c r="F3" s="3"/>
      <c r="G3" s="2"/>
    </row>
    <row r="4" spans="2:7" ht="39" customHeight="1">
      <c r="B4" s="5"/>
      <c r="C4" s="6" t="s">
        <v>96</v>
      </c>
      <c r="D4" s="6" t="s">
        <v>37</v>
      </c>
      <c r="E4" s="7" t="s">
        <v>34</v>
      </c>
      <c r="F4" s="8" t="s">
        <v>44</v>
      </c>
      <c r="G4" s="5"/>
    </row>
    <row r="5" spans="2:7" ht="41.25" customHeight="1">
      <c r="B5" s="9" t="s">
        <v>27</v>
      </c>
      <c r="G5" s="10" t="s">
        <v>21</v>
      </c>
    </row>
    <row r="6" spans="2:7" ht="29.25" customHeight="1">
      <c r="B6" s="11" t="s">
        <v>97</v>
      </c>
      <c r="G6" s="11" t="s">
        <v>98</v>
      </c>
    </row>
    <row r="7" spans="2:7" ht="38.25" customHeight="1">
      <c r="B7" s="12" t="s">
        <v>99</v>
      </c>
      <c r="C7" s="13"/>
      <c r="D7" s="14" t="s">
        <v>100</v>
      </c>
      <c r="E7" s="15"/>
      <c r="F7" s="16"/>
      <c r="G7" s="17"/>
    </row>
    <row r="8" spans="2:7" ht="39" customHeight="1">
      <c r="B8" s="18"/>
      <c r="C8" s="19" t="s">
        <v>24</v>
      </c>
      <c r="D8" s="4"/>
      <c r="E8" s="3"/>
      <c r="F8" s="3"/>
      <c r="G8" s="18"/>
    </row>
    <row r="9" spans="2:4" ht="25.5">
      <c r="B9" s="20"/>
      <c r="D9" s="21" t="s">
        <v>101</v>
      </c>
    </row>
    <row r="11" ht="12.75">
      <c r="A11" t="s">
        <v>102</v>
      </c>
    </row>
    <row r="12" ht="12.75">
      <c r="A12" t="s">
        <v>103</v>
      </c>
    </row>
    <row r="13" ht="12.75">
      <c r="A13" t="s">
        <v>104</v>
      </c>
    </row>
    <row r="14" ht="12.75">
      <c r="A14" t="s">
        <v>105</v>
      </c>
    </row>
    <row r="15" ht="12.75">
      <c r="A15" t="s">
        <v>106</v>
      </c>
    </row>
  </sheetData>
  <sheetProtection/>
  <printOptions/>
  <pageMargins left="0.7" right="0.7" top="0.75" bottom="0.75" header="0.3" footer="0.3"/>
  <pageSetup horizontalDpi="360" verticalDpi="36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ＭＫＫ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ＭＫＫ</dc:creator>
  <cp:keywords/>
  <dc:description/>
  <cp:lastModifiedBy>User</cp:lastModifiedBy>
  <cp:lastPrinted>2022-11-07T09:29:05Z</cp:lastPrinted>
  <dcterms:created xsi:type="dcterms:W3CDTF">2007-12-04T07:38:55Z</dcterms:created>
  <dcterms:modified xsi:type="dcterms:W3CDTF">2023-03-26T23:22:18Z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1041-11.8.2.8498</vt:lpwstr>
  </property>
</Properties>
</file>