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50" windowHeight="7000" activeTab="1"/>
  </bookViews>
  <sheets>
    <sheet name="日程結果" sheetId="1" r:id="rId1"/>
    <sheet name="星取り 表" sheetId="2" r:id="rId2"/>
    <sheet name="２階利用エリアマップ" sheetId="3" r:id="rId3"/>
  </sheets>
  <definedNames>
    <definedName name="_xlnm.Print_Area" localSheetId="0">'日程結果'!$A$1:$K$96</definedName>
  </definedNames>
  <calcPr fullCalcOnLoad="1"/>
</workbook>
</file>

<file path=xl/sharedStrings.xml><?xml version="1.0" encoding="utf-8"?>
<sst xmlns="http://schemas.openxmlformats.org/spreadsheetml/2006/main" count="276" uniqueCount="147">
  <si>
    <r>
      <t>2023年度川崎市女子フットサルリーグ　　１回戦10分-</t>
    </r>
    <r>
      <rPr>
        <sz val="14"/>
        <color indexed="10"/>
        <rFont val="HGPｺﾞｼｯｸE"/>
        <family val="3"/>
      </rPr>
      <t>3</t>
    </r>
    <r>
      <rPr>
        <sz val="14"/>
        <color indexed="8"/>
        <rFont val="HGPｺﾞｼｯｸE"/>
        <family val="3"/>
      </rPr>
      <t>分-10分、２回戦8分-</t>
    </r>
    <r>
      <rPr>
        <sz val="14"/>
        <color indexed="10"/>
        <rFont val="HGPｺﾞｼｯｸE"/>
        <family val="3"/>
      </rPr>
      <t>3</t>
    </r>
    <r>
      <rPr>
        <sz val="14"/>
        <color indexed="8"/>
        <rFont val="HGPｺﾞｼｯｸE"/>
        <family val="3"/>
      </rPr>
      <t>分-8分（ランニングタイム・ラスト１分プレイイングタイム）　　　</t>
    </r>
  </si>
  <si>
    <t>※試合終了時刻から次の試合の開始時刻までに、各チームはそれまでの利用場所、利用器具を消毒して移動すること。</t>
  </si>
  <si>
    <t>※駐車場担当は、８：４５～１０：００（第一試合終了）までのみ。</t>
  </si>
  <si>
    <t>４/８（土）　10分ハーフ</t>
  </si>
  <si>
    <t>駐車場</t>
  </si>
  <si>
    <t>↓ここにチーム名を記入！</t>
  </si>
  <si>
    <t>設営</t>
  </si>
  <si>
    <t>開始時刻</t>
  </si>
  <si>
    <t>終了目安</t>
  </si>
  <si>
    <t>試合NO</t>
  </si>
  <si>
    <t>チーム</t>
  </si>
  <si>
    <t>スコア</t>
  </si>
  <si>
    <t>主審</t>
  </si>
  <si>
    <t>第２審判・駐車場</t>
  </si>
  <si>
    <t>記録</t>
  </si>
  <si>
    <t>A</t>
  </si>
  <si>
    <t>ソフトサイエンスFemini</t>
  </si>
  <si>
    <t>①</t>
  </si>
  <si>
    <t>協会派遣</t>
  </si>
  <si>
    <t>B</t>
  </si>
  <si>
    <t>MST</t>
  </si>
  <si>
    <t>②</t>
  </si>
  <si>
    <t>C</t>
  </si>
  <si>
    <t>LUMINOSO　KAWASAKI</t>
  </si>
  <si>
    <t>③</t>
  </si>
  <si>
    <t>D</t>
  </si>
  <si>
    <t>El　Sol</t>
  </si>
  <si>
    <t>④</t>
  </si>
  <si>
    <t>E</t>
  </si>
  <si>
    <t>川崎マドレス</t>
  </si>
  <si>
    <t>⑤</t>
  </si>
  <si>
    <t>F</t>
  </si>
  <si>
    <t>エストリオフットボールクラブ</t>
  </si>
  <si>
    <t>G</t>
  </si>
  <si>
    <t>ガロッタフットボールクラブ</t>
  </si>
  <si>
    <t>　</t>
  </si>
  <si>
    <t>５/20（土）　１０分ハーフ</t>
  </si>
  <si>
    <t>⑥</t>
  </si>
  <si>
    <t>⑦</t>
  </si>
  <si>
    <t>⑧</t>
  </si>
  <si>
    <t>⑨</t>
  </si>
  <si>
    <t>⑩</t>
  </si>
  <si>
    <t>6/１７（土）　１０分ハーフ</t>
  </si>
  <si>
    <t>⑪</t>
  </si>
  <si>
    <t>⑫</t>
  </si>
  <si>
    <t>⑬</t>
  </si>
  <si>
    <t>⑭</t>
  </si>
  <si>
    <t>⑮</t>
  </si>
  <si>
    <t>男子</t>
  </si>
  <si>
    <t>７/22（土）　１０分ハーフ</t>
  </si>
  <si>
    <t>⑯</t>
  </si>
  <si>
    <t>⑰</t>
  </si>
  <si>
    <t>⑱</t>
  </si>
  <si>
    <t>⑲</t>
  </si>
  <si>
    <t>⑳</t>
  </si>
  <si>
    <t>８/１９（土）　㉑のみ１０分ハーフ　㉒～は８分ハーフ</t>
  </si>
  <si>
    <t>㉑</t>
  </si>
  <si>
    <t>㉒</t>
  </si>
  <si>
    <t>㉓</t>
  </si>
  <si>
    <t>㉔</t>
  </si>
  <si>
    <t>㉕</t>
  </si>
  <si>
    <t>９/２３（土祝）　８分ハーフ</t>
  </si>
  <si>
    <t>㉖</t>
  </si>
  <si>
    <t>㉗</t>
  </si>
  <si>
    <t>㉘</t>
  </si>
  <si>
    <t>㉙</t>
  </si>
  <si>
    <t>㉚</t>
  </si>
  <si>
    <t>㉛</t>
  </si>
  <si>
    <t>１０/２１（土）　８分ハーフ</t>
  </si>
  <si>
    <t>㉜</t>
  </si>
  <si>
    <t>㉝</t>
  </si>
  <si>
    <t>㉞</t>
  </si>
  <si>
    <t>㉟</t>
  </si>
  <si>
    <t>㊱</t>
  </si>
  <si>
    <t>㊲</t>
  </si>
  <si>
    <t>１１/１８（土）　８分ハーフ</t>
  </si>
  <si>
    <t>㊳</t>
  </si>
  <si>
    <t>㊴</t>
  </si>
  <si>
    <t>㊵</t>
  </si>
  <si>
    <t>㊶</t>
  </si>
  <si>
    <t>㊷</t>
  </si>
  <si>
    <t>表彰式</t>
  </si>
  <si>
    <t>上位3チーム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</si>
  <si>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</si>
  <si>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</si>
  <si>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</si>
  <si>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</si>
  <si>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</si>
  <si>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</si>
  <si>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</si>
  <si>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</si>
  <si>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① 3-0
    2-0</t>
  </si>
  <si>
    <t>⑧ 6-1</t>
  </si>
  <si>
    <t>⑱  11-1</t>
  </si>
  <si>
    <t>⑮ 7-1</t>
  </si>
  <si>
    <t>⑪  2-1</t>
  </si>
  <si>
    <t>④ 1-5
    0-3</t>
  </si>
  <si>
    <t>① 0-3
    0-2</t>
  </si>
  <si>
    <t>⑤ 0-4</t>
  </si>
  <si>
    <t>⑨  0-3</t>
  </si>
  <si>
    <t>⑫ 0-3</t>
  </si>
  <si>
    <t>⑳  0-0</t>
  </si>
  <si>
    <t>⑯ 1-4</t>
  </si>
  <si>
    <t>⑧ 1-6</t>
  </si>
  <si>
    <t>⑤ 4-0</t>
  </si>
  <si>
    <t>② 8-2
    7-0</t>
  </si>
  <si>
    <t>⑲  4-1</t>
  </si>
  <si>
    <t>⑰ 2-0</t>
  </si>
  <si>
    <t>⑬  5-1</t>
  </si>
  <si>
    <t>⑱ 1-11</t>
  </si>
  <si>
    <t>⑨ 3-0</t>
  </si>
  <si>
    <t>② 2-8
    0-7</t>
  </si>
  <si>
    <t>⑥ 2-1</t>
  </si>
  <si>
    <t>⑭ 0-1</t>
  </si>
  <si>
    <t>㉑ 0-8</t>
  </si>
  <si>
    <t>⑮ 1-7</t>
  </si>
  <si>
    <t>⑫ 3-0</t>
  </si>
  <si>
    <t>⑲  1-4</t>
  </si>
  <si>
    <t>⑥  1-2</t>
  </si>
  <si>
    <t>③ 0-5
    0-3</t>
  </si>
  <si>
    <t>⑩ 0-6</t>
  </si>
  <si>
    <t>⑪ 1-2</t>
  </si>
  <si>
    <t>⑳ 0-0</t>
  </si>
  <si>
    <t>⑰ 0-2</t>
  </si>
  <si>
    <t>⑭ 1-0</t>
  </si>
  <si>
    <t>③ 5-0
    3-0</t>
  </si>
  <si>
    <t>⑦ 1-1</t>
  </si>
  <si>
    <t>④ 5-1
    3-0</t>
  </si>
  <si>
    <t>⑯  4-1</t>
  </si>
  <si>
    <t>⑬ 1-5</t>
  </si>
  <si>
    <t>㉑  8-0</t>
  </si>
  <si>
    <t>⑩ 6-0</t>
  </si>
  <si>
    <t>２階応援席・アップエリア利用マップ</t>
  </si>
  <si>
    <t>アップエリア</t>
  </si>
  <si>
    <r>
      <t xml:space="preserve">応援席
</t>
    </r>
    <r>
      <rPr>
        <b/>
        <sz val="11"/>
        <rFont val="ＭＳ Ｐゴシック"/>
        <family val="3"/>
      </rPr>
      <t>　ソフトサイエンスFemini</t>
    </r>
  </si>
  <si>
    <r>
      <t xml:space="preserve">応援席
</t>
    </r>
    <r>
      <rPr>
        <b/>
        <sz val="11"/>
        <rFont val="ＭＳ Ｐゴシック"/>
        <family val="3"/>
      </rPr>
      <t>ガロッタフットボールクラブ　</t>
    </r>
  </si>
  <si>
    <r>
      <t xml:space="preserve">応援席
</t>
    </r>
    <r>
      <rPr>
        <b/>
        <sz val="11"/>
        <rFont val="ＭＳ Ｐゴシック"/>
        <family val="3"/>
      </rPr>
      <t>MST</t>
    </r>
  </si>
  <si>
    <t>通行
のみ</t>
  </si>
  <si>
    <r>
      <t xml:space="preserve">応援席
 </t>
    </r>
    <r>
      <rPr>
        <b/>
        <sz val="11"/>
        <rFont val="ＭＳ Ｐゴシック"/>
        <family val="3"/>
      </rPr>
      <t>川崎マドレス</t>
    </r>
  </si>
  <si>
    <r>
      <t xml:space="preserve">応援席
</t>
    </r>
    <r>
      <rPr>
        <b/>
        <sz val="11"/>
        <rFont val="ＭＳ Ｐゴシック"/>
        <family val="3"/>
      </rPr>
      <t>El　Sol</t>
    </r>
  </si>
  <si>
    <r>
      <t xml:space="preserve">応援席
</t>
    </r>
    <r>
      <rPr>
        <b/>
        <sz val="11"/>
        <rFont val="ＭＳ Ｐゴシック"/>
        <family val="3"/>
      </rPr>
      <t>エストリオフットボールクラブ</t>
    </r>
  </si>
  <si>
    <r>
      <t xml:space="preserve">応援席
</t>
    </r>
    <r>
      <rPr>
        <b/>
        <sz val="11"/>
        <rFont val="ＭＳ Ｐゴシック"/>
        <family val="3"/>
      </rPr>
      <t>LUMINOSO　KAWASAKI　</t>
    </r>
  </si>
  <si>
    <t>　↑
入口</t>
  </si>
  <si>
    <t>※応援席は固定でこのエリアにします。荷物置き場、着替え、応援者等滞在場所として利用してください。</t>
  </si>
  <si>
    <t>※ランニングコースは、前の試合の開始～終了時刻まで、次の試合のチームがアップのために利用可能です。</t>
  </si>
  <si>
    <t>　奥の窓側と手前側で1チームずつ利用してください。両脇は通行のみです。</t>
  </si>
  <si>
    <t>※利用後は利用箇所、利用器具を消毒して、速やかに退出してください。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</si>
</sst>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65">
    <font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trike/>
      <sz val="11"/>
      <name val="ＭＳ Ｐゴシック"/>
      <family val="3"/>
    </font>
    <font>
      <sz val="16"/>
      <name val="HGS創英角ｺﾞｼｯｸUB"/>
      <family val="3"/>
    </font>
    <font>
      <b/>
      <sz val="14"/>
      <color indexed="10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20"/>
      <name val="ＭＳ Ｐゴシック"/>
      <family val="3"/>
    </font>
    <font>
      <sz val="22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PｺﾞｼｯｸE"/>
      <family val="3"/>
    </font>
    <font>
      <strike/>
      <sz val="11"/>
      <color indexed="8"/>
      <name val="HGPｺﾞｼｯｸE"/>
      <family val="3"/>
    </font>
    <font>
      <sz val="11"/>
      <color indexed="8"/>
      <name val="HGPｺﾞｼｯｸE"/>
      <family val="3"/>
    </font>
    <font>
      <b/>
      <sz val="14"/>
      <name val="HGPｺﾞｼｯｸM"/>
      <family val="3"/>
    </font>
    <font>
      <sz val="14"/>
      <name val="HGPｺﾞｼｯｸE"/>
      <family val="3"/>
    </font>
    <font>
      <sz val="11"/>
      <name val="HGPｺﾞｼｯｸE"/>
      <family val="3"/>
    </font>
    <font>
      <sz val="12"/>
      <color indexed="8"/>
      <name val="HGPｺﾞｼｯｸE"/>
      <family val="3"/>
    </font>
    <font>
      <sz val="12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5"/>
      <color indexed="6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10"/>
      <name val="HGPｺﾞｼｯｸE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14"/>
      <color rgb="FFFF0000"/>
      <name val="ＭＳ Ｐゴシック"/>
      <family val="3"/>
    </font>
    <font>
      <sz val="22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3" fillId="2" borderId="1" applyNumberFormat="0" applyAlignment="0" applyProtection="0"/>
    <xf numFmtId="177" fontId="44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" borderId="0" applyNumberFormat="0" applyBorder="0" applyAlignment="0" applyProtection="0"/>
    <xf numFmtId="176" fontId="44" fillId="0" borderId="0" applyFont="0" applyFill="0" applyBorder="0" applyAlignment="0" applyProtection="0"/>
    <xf numFmtId="0" fontId="45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4" fillId="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9" borderId="1" applyNumberFormat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9" fillId="11" borderId="8" applyNumberFormat="0" applyAlignment="0" applyProtection="0"/>
    <xf numFmtId="0" fontId="45" fillId="12" borderId="0" applyNumberFormat="0" applyBorder="0" applyAlignment="0" applyProtection="0"/>
    <xf numFmtId="0" fontId="60" fillId="0" borderId="9" applyNumberFormat="0" applyFill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5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5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0" fillId="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4" borderId="18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35" borderId="24" xfId="0" applyFont="1" applyFill="1" applyBorder="1" applyAlignment="1">
      <alignment vertical="center"/>
    </xf>
    <xf numFmtId="0" fontId="7" fillId="35" borderId="25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shrinkToFit="1"/>
    </xf>
    <xf numFmtId="0" fontId="7" fillId="35" borderId="12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35" borderId="28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shrinkToFit="1"/>
    </xf>
    <xf numFmtId="0" fontId="7" fillId="35" borderId="31" xfId="0" applyFont="1" applyFill="1" applyBorder="1" applyAlignment="1">
      <alignment vertical="center" wrapText="1"/>
    </xf>
    <xf numFmtId="0" fontId="7" fillId="35" borderId="3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35" borderId="36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4" fillId="0" borderId="29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4" fillId="0" borderId="3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5" borderId="0" xfId="0" applyFont="1" applyFill="1" applyAlignment="1">
      <alignment horizontal="center"/>
    </xf>
    <xf numFmtId="0" fontId="11" fillId="0" borderId="0" xfId="0" applyFont="1" applyAlignment="1">
      <alignment shrinkToFit="1"/>
    </xf>
    <xf numFmtId="0" fontId="12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56" fontId="12" fillId="37" borderId="38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0" fontId="15" fillId="0" borderId="14" xfId="0" applyNumberFormat="1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56" fontId="16" fillId="0" borderId="16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20" fontId="15" fillId="0" borderId="31" xfId="0" applyNumberFormat="1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56" fontId="17" fillId="0" borderId="39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56" fontId="12" fillId="0" borderId="40" xfId="0" applyNumberFormat="1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21" borderId="14" xfId="0" applyFont="1" applyFill="1" applyBorder="1" applyAlignment="1">
      <alignment horizontal="center" vertical="center" shrinkToFit="1"/>
    </xf>
    <xf numFmtId="0" fontId="12" fillId="21" borderId="15" xfId="0" applyFont="1" applyFill="1" applyBorder="1" applyAlignment="1">
      <alignment horizontal="center" vertical="center" shrinkToFit="1"/>
    </xf>
    <xf numFmtId="0" fontId="12" fillId="21" borderId="15" xfId="0" applyFont="1" applyFill="1" applyBorder="1" applyAlignment="1">
      <alignment horizontal="center" vertical="center"/>
    </xf>
    <xf numFmtId="20" fontId="15" fillId="35" borderId="12" xfId="0" applyNumberFormat="1" applyFont="1" applyFill="1" applyBorder="1" applyAlignment="1">
      <alignment horizontal="center" vertical="center"/>
    </xf>
    <xf numFmtId="49" fontId="12" fillId="35" borderId="41" xfId="0" applyNumberFormat="1" applyFont="1" applyFill="1" applyBorder="1" applyAlignment="1">
      <alignment horizontal="center" vertical="center" shrinkToFit="1"/>
    </xf>
    <xf numFmtId="56" fontId="16" fillId="35" borderId="41" xfId="0" applyNumberFormat="1" applyFont="1" applyFill="1" applyBorder="1" applyAlignment="1">
      <alignment horizontal="center" vertical="center" shrinkToFit="1"/>
    </xf>
    <xf numFmtId="0" fontId="12" fillId="35" borderId="41" xfId="0" applyFont="1" applyFill="1" applyBorder="1" applyAlignment="1">
      <alignment horizontal="center" vertical="center" shrinkToFit="1"/>
    </xf>
    <xf numFmtId="20" fontId="15" fillId="35" borderId="14" xfId="0" applyNumberFormat="1" applyFont="1" applyFill="1" applyBorder="1" applyAlignment="1">
      <alignment horizontal="center" vertical="center"/>
    </xf>
    <xf numFmtId="49" fontId="12" fillId="35" borderId="15" xfId="0" applyNumberFormat="1" applyFont="1" applyFill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/>
    </xf>
    <xf numFmtId="56" fontId="16" fillId="35" borderId="13" xfId="0" applyNumberFormat="1" applyFont="1" applyFill="1" applyBorder="1" applyAlignment="1">
      <alignment horizontal="center" vertical="center" shrinkToFit="1"/>
    </xf>
    <xf numFmtId="0" fontId="12" fillId="35" borderId="13" xfId="0" applyFont="1" applyFill="1" applyBorder="1" applyAlignment="1">
      <alignment horizontal="center" vertical="center" shrinkToFit="1"/>
    </xf>
    <xf numFmtId="20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/>
    </xf>
    <xf numFmtId="0" fontId="11" fillId="0" borderId="0" xfId="0" applyFont="1" applyAlignment="1">
      <alignment horizontal="right"/>
    </xf>
    <xf numFmtId="56" fontId="12" fillId="0" borderId="43" xfId="0" applyNumberFormat="1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56" fontId="18" fillId="0" borderId="40" xfId="0" applyNumberFormat="1" applyFont="1" applyBorder="1" applyAlignment="1">
      <alignment horizontal="left" vertical="center"/>
    </xf>
    <xf numFmtId="49" fontId="12" fillId="35" borderId="32" xfId="0" applyNumberFormat="1" applyFont="1" applyFill="1" applyBorder="1" applyAlignment="1">
      <alignment horizontal="center" vertical="center" shrinkToFit="1"/>
    </xf>
    <xf numFmtId="0" fontId="12" fillId="35" borderId="32" xfId="0" applyFont="1" applyFill="1" applyBorder="1" applyAlignment="1">
      <alignment/>
    </xf>
    <xf numFmtId="56" fontId="16" fillId="0" borderId="39" xfId="0" applyNumberFormat="1" applyFont="1" applyBorder="1" applyAlignment="1">
      <alignment horizontal="left" vertical="center"/>
    </xf>
    <xf numFmtId="56" fontId="12" fillId="35" borderId="40" xfId="0" applyNumberFormat="1" applyFont="1" applyFill="1" applyBorder="1" applyAlignment="1">
      <alignment horizontal="left" vertical="center"/>
    </xf>
    <xf numFmtId="0" fontId="12" fillId="35" borderId="31" xfId="0" applyFont="1" applyFill="1" applyBorder="1" applyAlignment="1">
      <alignment horizontal="center" vertical="center"/>
    </xf>
    <xf numFmtId="20" fontId="16" fillId="0" borderId="31" xfId="0" applyNumberFormat="1" applyFont="1" applyBorder="1" applyAlignment="1">
      <alignment horizontal="center" vertical="center"/>
    </xf>
    <xf numFmtId="56" fontId="16" fillId="35" borderId="16" xfId="0" applyNumberFormat="1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horizontal="center" vertical="center"/>
    </xf>
    <xf numFmtId="56" fontId="19" fillId="35" borderId="39" xfId="0" applyNumberFormat="1" applyFont="1" applyFill="1" applyBorder="1" applyAlignment="1">
      <alignment horizontal="left" vertical="center"/>
    </xf>
    <xf numFmtId="56" fontId="18" fillId="35" borderId="40" xfId="0" applyNumberFormat="1" applyFont="1" applyFill="1" applyBorder="1" applyAlignment="1">
      <alignment horizontal="left" vertical="center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/>
    </xf>
    <xf numFmtId="20" fontId="12" fillId="0" borderId="32" xfId="0" applyNumberFormat="1" applyFont="1" applyBorder="1" applyAlignment="1">
      <alignment horizontal="center" vertical="center"/>
    </xf>
    <xf numFmtId="56" fontId="16" fillId="35" borderId="32" xfId="0" applyNumberFormat="1" applyFont="1" applyFill="1" applyBorder="1" applyAlignment="1">
      <alignment horizontal="center" vertical="center" shrinkToFit="1"/>
    </xf>
    <xf numFmtId="0" fontId="12" fillId="35" borderId="32" xfId="0" applyFont="1" applyFill="1" applyBorder="1" applyAlignment="1">
      <alignment horizontal="center" vertical="center" shrinkToFit="1"/>
    </xf>
    <xf numFmtId="56" fontId="12" fillId="37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12" fillId="19" borderId="15" xfId="0" applyNumberFormat="1" applyFont="1" applyFill="1" applyBorder="1" applyAlignment="1">
      <alignment horizontal="center" vertical="center" shrinkToFit="1"/>
    </xf>
    <xf numFmtId="0" fontId="20" fillId="0" borderId="0" xfId="0" applyFont="1" applyAlignment="1">
      <alignment vertical="top"/>
    </xf>
    <xf numFmtId="0" fontId="21" fillId="0" borderId="0" xfId="0" applyFont="1" applyAlignment="1">
      <alignment/>
    </xf>
    <xf numFmtId="0" fontId="12" fillId="37" borderId="46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/>
    </xf>
    <xf numFmtId="0" fontId="12" fillId="35" borderId="4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shrinkToFit="1"/>
    </xf>
    <xf numFmtId="0" fontId="12" fillId="21" borderId="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1" fillId="3" borderId="49" xfId="0" applyFont="1" applyFill="1" applyBorder="1" applyAlignment="1">
      <alignment/>
    </xf>
    <xf numFmtId="56" fontId="12" fillId="35" borderId="41" xfId="0" applyNumberFormat="1" applyFont="1" applyFill="1" applyBorder="1" applyAlignment="1">
      <alignment horizontal="center" vertical="center" shrinkToFit="1"/>
    </xf>
    <xf numFmtId="56" fontId="12" fillId="35" borderId="50" xfId="0" applyNumberFormat="1" applyFont="1" applyFill="1" applyBorder="1" applyAlignment="1">
      <alignment horizontal="center" vertical="center" shrinkToFit="1"/>
    </xf>
    <xf numFmtId="56" fontId="12" fillId="35" borderId="13" xfId="0" applyNumberFormat="1" applyFont="1" applyFill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35" borderId="43" xfId="0" applyFont="1" applyFill="1" applyBorder="1" applyAlignment="1">
      <alignment vertical="center"/>
    </xf>
    <xf numFmtId="56" fontId="12" fillId="35" borderId="51" xfId="0" applyNumberFormat="1" applyFont="1" applyFill="1" applyBorder="1" applyAlignment="1">
      <alignment horizontal="center" vertical="center" shrinkToFit="1"/>
    </xf>
    <xf numFmtId="0" fontId="12" fillId="35" borderId="52" xfId="0" applyFont="1" applyFill="1" applyBorder="1" applyAlignment="1">
      <alignment horizontal="center" vertical="center"/>
    </xf>
    <xf numFmtId="56" fontId="12" fillId="35" borderId="15" xfId="0" applyNumberFormat="1" applyFont="1" applyFill="1" applyBorder="1" applyAlignment="1">
      <alignment horizontal="center" vertical="center"/>
    </xf>
    <xf numFmtId="56" fontId="12" fillId="35" borderId="48" xfId="0" applyNumberFormat="1" applyFont="1" applyFill="1" applyBorder="1" applyAlignment="1">
      <alignment horizontal="center" vertical="center"/>
    </xf>
    <xf numFmtId="56" fontId="12" fillId="35" borderId="32" xfId="0" applyNumberFormat="1" applyFont="1" applyFill="1" applyBorder="1" applyAlignment="1">
      <alignment horizontal="center" vertical="center" shrinkToFit="1"/>
    </xf>
    <xf numFmtId="56" fontId="12" fillId="35" borderId="52" xfId="0" applyNumberFormat="1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49" fontId="12" fillId="19" borderId="41" xfId="0" applyNumberFormat="1" applyFont="1" applyFill="1" applyBorder="1" applyAlignment="1">
      <alignment horizontal="center" vertical="center" shrinkToFit="1"/>
    </xf>
    <xf numFmtId="56" fontId="16" fillId="35" borderId="39" xfId="0" applyNumberFormat="1" applyFont="1" applyFill="1" applyBorder="1" applyAlignment="1">
      <alignment horizontal="left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view="pageBreakPreview" zoomScale="60" workbookViewId="0" topLeftCell="A68">
      <selection activeCell="A37" sqref="A37:IV37"/>
    </sheetView>
  </sheetViews>
  <sheetFormatPr defaultColWidth="9.00390625" defaultRowHeight="13.5"/>
  <cols>
    <col min="1" max="1" width="4.625" style="56" customWidth="1"/>
    <col min="2" max="3" width="10.75390625" style="56" customWidth="1"/>
    <col min="4" max="4" width="12.625" style="57" customWidth="1"/>
    <col min="5" max="5" width="17.375" style="56" customWidth="1"/>
    <col min="6" max="7" width="5.50390625" style="56" customWidth="1"/>
    <col min="8" max="8" width="17.375" style="56" customWidth="1"/>
    <col min="9" max="9" width="13.50390625" style="56" customWidth="1"/>
    <col min="10" max="11" width="17.375" style="58" customWidth="1"/>
    <col min="12" max="12" width="9.25390625" style="56" customWidth="1"/>
    <col min="13" max="13" width="5.125" style="59" customWidth="1"/>
    <col min="14" max="14" width="18.25390625" style="56" customWidth="1"/>
    <col min="15" max="16384" width="9.00390625" style="56" customWidth="1"/>
  </cols>
  <sheetData>
    <row r="1" spans="1:11" ht="18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18.75" customHeight="1">
      <c r="A2" s="60"/>
      <c r="B2" s="61" t="s">
        <v>1</v>
      </c>
      <c r="C2" s="60"/>
      <c r="D2" s="60"/>
      <c r="E2" s="60"/>
      <c r="F2" s="60"/>
      <c r="G2" s="60"/>
      <c r="H2" s="60"/>
      <c r="I2" s="60"/>
      <c r="J2" s="60"/>
      <c r="K2" s="60"/>
      <c r="M2" s="115"/>
    </row>
    <row r="3" spans="1:13" ht="17.25" customHeight="1">
      <c r="A3" s="60"/>
      <c r="B3" s="62" t="s">
        <v>2</v>
      </c>
      <c r="C3" s="60"/>
      <c r="D3" s="60"/>
      <c r="E3" s="60"/>
      <c r="F3" s="60"/>
      <c r="G3" s="60"/>
      <c r="H3" s="60"/>
      <c r="I3" s="60"/>
      <c r="J3" s="60"/>
      <c r="K3" s="60"/>
      <c r="M3" s="116"/>
    </row>
    <row r="4" spans="1:13" ht="18.75" customHeight="1">
      <c r="A4" s="63"/>
      <c r="B4" s="64" t="s">
        <v>3</v>
      </c>
      <c r="C4" s="64"/>
      <c r="D4" s="65"/>
      <c r="E4" s="65"/>
      <c r="F4" s="65"/>
      <c r="G4" s="65"/>
      <c r="H4" s="65"/>
      <c r="I4" s="65"/>
      <c r="J4" s="65"/>
      <c r="K4" s="117"/>
      <c r="M4" s="116"/>
    </row>
    <row r="5" spans="1:14" ht="18.75" customHeight="1">
      <c r="A5" s="66"/>
      <c r="B5" s="67">
        <v>0.3645833333333333</v>
      </c>
      <c r="C5" s="67">
        <v>0.3958333333333333</v>
      </c>
      <c r="D5" s="68" t="s">
        <v>4</v>
      </c>
      <c r="E5" s="69" t="str">
        <f>G6</f>
        <v>El　Sol</v>
      </c>
      <c r="F5" s="70"/>
      <c r="G5" s="70"/>
      <c r="H5" s="70"/>
      <c r="I5" s="70"/>
      <c r="J5" s="104"/>
      <c r="K5" s="118"/>
      <c r="M5" s="116"/>
      <c r="N5" s="56" t="s">
        <v>5</v>
      </c>
    </row>
    <row r="6" spans="1:14" ht="18.75" customHeight="1">
      <c r="A6" s="71"/>
      <c r="B6" s="72">
        <v>0.375</v>
      </c>
      <c r="C6" s="72">
        <v>0.3958333333333333</v>
      </c>
      <c r="D6" s="73" t="s">
        <v>6</v>
      </c>
      <c r="E6" s="74" t="str">
        <f>E9</f>
        <v>LUMINOSO　KAWASAKI</v>
      </c>
      <c r="F6" s="75"/>
      <c r="G6" s="76" t="str">
        <f>H9</f>
        <v>El　Sol</v>
      </c>
      <c r="H6" s="75"/>
      <c r="I6" s="76" t="str">
        <f>E10</f>
        <v>川崎マドレス</v>
      </c>
      <c r="J6" s="119"/>
      <c r="K6" s="120"/>
      <c r="M6" s="121"/>
      <c r="N6" s="122"/>
    </row>
    <row r="7" spans="1:14" ht="18.75" customHeight="1">
      <c r="A7" s="77"/>
      <c r="B7" s="78" t="s">
        <v>7</v>
      </c>
      <c r="C7" s="78" t="s">
        <v>8</v>
      </c>
      <c r="D7" s="79" t="s">
        <v>9</v>
      </c>
      <c r="E7" s="80" t="s">
        <v>10</v>
      </c>
      <c r="F7" s="80" t="s">
        <v>11</v>
      </c>
      <c r="G7" s="80"/>
      <c r="H7" s="80" t="s">
        <v>10</v>
      </c>
      <c r="I7" s="80" t="s">
        <v>12</v>
      </c>
      <c r="J7" s="80" t="s">
        <v>13</v>
      </c>
      <c r="K7" s="123" t="s">
        <v>14</v>
      </c>
      <c r="M7" s="124" t="s">
        <v>15</v>
      </c>
      <c r="N7" s="125" t="s">
        <v>16</v>
      </c>
    </row>
    <row r="8" spans="1:14" ht="18.75" customHeight="1">
      <c r="A8" s="66">
        <v>1</v>
      </c>
      <c r="B8" s="81">
        <v>0.3958333333333333</v>
      </c>
      <c r="C8" s="81">
        <v>0.4138888888888889</v>
      </c>
      <c r="D8" s="82" t="s">
        <v>17</v>
      </c>
      <c r="E8" s="83" t="str">
        <f>N7</f>
        <v>ソフトサイエンスFemini</v>
      </c>
      <c r="F8" s="84">
        <v>3</v>
      </c>
      <c r="G8" s="84">
        <v>0</v>
      </c>
      <c r="H8" s="84" t="str">
        <f>N8</f>
        <v>MST</v>
      </c>
      <c r="I8" s="84" t="s">
        <v>18</v>
      </c>
      <c r="J8" s="126" t="str">
        <f>I6</f>
        <v>川崎マドレス</v>
      </c>
      <c r="K8" s="127" t="str">
        <f>J8</f>
        <v>川崎マドレス</v>
      </c>
      <c r="M8" s="124" t="s">
        <v>19</v>
      </c>
      <c r="N8" s="125" t="s">
        <v>20</v>
      </c>
    </row>
    <row r="9" spans="1:14" ht="18.75" customHeight="1">
      <c r="A9" s="66">
        <v>2</v>
      </c>
      <c r="B9" s="81">
        <v>0.4201388888888889</v>
      </c>
      <c r="C9" s="85">
        <v>0.4381944444444445</v>
      </c>
      <c r="D9" s="86" t="s">
        <v>21</v>
      </c>
      <c r="E9" s="83" t="str">
        <f>N9</f>
        <v>LUMINOSO　KAWASAKI</v>
      </c>
      <c r="F9" s="84">
        <v>8</v>
      </c>
      <c r="G9" s="84">
        <v>2</v>
      </c>
      <c r="H9" s="84" t="str">
        <f>N10</f>
        <v>El　Sol</v>
      </c>
      <c r="I9" s="84" t="s">
        <v>18</v>
      </c>
      <c r="J9" s="126" t="str">
        <f>E11</f>
        <v>ガロッタフットボールクラブ</v>
      </c>
      <c r="K9" s="127" t="str">
        <f>J9</f>
        <v>ガロッタフットボールクラブ</v>
      </c>
      <c r="M9" s="124" t="s">
        <v>22</v>
      </c>
      <c r="N9" s="125" t="s">
        <v>23</v>
      </c>
    </row>
    <row r="10" spans="1:14" ht="18.75" customHeight="1">
      <c r="A10" s="66">
        <v>3</v>
      </c>
      <c r="B10" s="81">
        <v>0.4444444444444444</v>
      </c>
      <c r="C10" s="81">
        <v>0.4625</v>
      </c>
      <c r="D10" s="82" t="s">
        <v>24</v>
      </c>
      <c r="E10" s="83" t="str">
        <f>N11</f>
        <v>川崎マドレス</v>
      </c>
      <c r="F10" s="84">
        <v>0</v>
      </c>
      <c r="G10" s="84">
        <v>5</v>
      </c>
      <c r="H10" s="84" t="str">
        <f>N12</f>
        <v>エストリオフットボールクラブ</v>
      </c>
      <c r="I10" s="84" t="s">
        <v>18</v>
      </c>
      <c r="J10" s="126" t="str">
        <f>H8</f>
        <v>MST</v>
      </c>
      <c r="K10" s="127" t="str">
        <f>J10</f>
        <v>MST</v>
      </c>
      <c r="M10" s="124" t="s">
        <v>25</v>
      </c>
      <c r="N10" s="125" t="s">
        <v>26</v>
      </c>
    </row>
    <row r="11" spans="1:14" ht="18.75" customHeight="1">
      <c r="A11" s="66">
        <v>4</v>
      </c>
      <c r="B11" s="81">
        <v>0.46875</v>
      </c>
      <c r="C11" s="85">
        <v>0.48680555555555555</v>
      </c>
      <c r="D11" s="86" t="s">
        <v>27</v>
      </c>
      <c r="E11" s="83" t="str">
        <f>N13</f>
        <v>ガロッタフットボールクラブ</v>
      </c>
      <c r="F11" s="84">
        <v>5</v>
      </c>
      <c r="G11" s="84">
        <v>1</v>
      </c>
      <c r="H11" s="84" t="str">
        <f>N7</f>
        <v>ソフトサイエンスFemini</v>
      </c>
      <c r="I11" s="84" t="s">
        <v>18</v>
      </c>
      <c r="J11" s="126" t="str">
        <f>H9</f>
        <v>El　Sol</v>
      </c>
      <c r="K11" s="127" t="str">
        <f>J11</f>
        <v>El　Sol</v>
      </c>
      <c r="L11" s="93"/>
      <c r="M11" s="124" t="s">
        <v>28</v>
      </c>
      <c r="N11" s="125" t="s">
        <v>29</v>
      </c>
    </row>
    <row r="12" spans="1:14" ht="18.75" customHeight="1">
      <c r="A12" s="87">
        <v>5</v>
      </c>
      <c r="B12" s="81">
        <v>0.4930555555555556</v>
      </c>
      <c r="C12" s="85">
        <v>0.5111111111111112</v>
      </c>
      <c r="D12" s="86" t="s">
        <v>30</v>
      </c>
      <c r="E12" s="88" t="str">
        <f>N8</f>
        <v>MST</v>
      </c>
      <c r="F12" s="89">
        <v>0</v>
      </c>
      <c r="G12" s="89">
        <v>4</v>
      </c>
      <c r="H12" s="89" t="str">
        <f>N9</f>
        <v>LUMINOSO　KAWASAKI</v>
      </c>
      <c r="I12" s="84" t="s">
        <v>18</v>
      </c>
      <c r="J12" s="128" t="str">
        <f>H10</f>
        <v>エストリオフットボールクラブ</v>
      </c>
      <c r="K12" s="127" t="str">
        <f>J12</f>
        <v>エストリオフットボールクラブ</v>
      </c>
      <c r="L12" s="93"/>
      <c r="M12" s="124" t="s">
        <v>31</v>
      </c>
      <c r="N12" s="125" t="s">
        <v>32</v>
      </c>
    </row>
    <row r="13" spans="1:14" ht="18.75" customHeight="1">
      <c r="A13" s="87"/>
      <c r="B13" s="81"/>
      <c r="C13" s="85"/>
      <c r="D13" s="86"/>
      <c r="E13" s="88"/>
      <c r="F13" s="89"/>
      <c r="G13" s="89"/>
      <c r="H13" s="89"/>
      <c r="I13" s="89"/>
      <c r="J13" s="128"/>
      <c r="K13" s="128"/>
      <c r="L13" s="93"/>
      <c r="M13" s="124" t="s">
        <v>33</v>
      </c>
      <c r="N13" s="125" t="s">
        <v>34</v>
      </c>
    </row>
    <row r="14" spans="1:14" ht="18.75" customHeight="1">
      <c r="A14" s="71"/>
      <c r="B14" s="90">
        <v>0.5416666666666666</v>
      </c>
      <c r="C14" s="90"/>
      <c r="D14" s="91"/>
      <c r="E14" s="92"/>
      <c r="F14" s="92"/>
      <c r="G14" s="92"/>
      <c r="H14" s="92" t="s">
        <v>35</v>
      </c>
      <c r="I14" s="129"/>
      <c r="J14" s="130"/>
      <c r="K14" s="130"/>
      <c r="M14" s="131"/>
      <c r="N14" s="132"/>
    </row>
    <row r="15" spans="1:14" ht="18.75" customHeight="1">
      <c r="A15" s="93"/>
      <c r="B15" s="94" t="s">
        <v>35</v>
      </c>
      <c r="C15" s="94"/>
      <c r="D15" s="95"/>
      <c r="E15" s="95"/>
      <c r="F15" s="95"/>
      <c r="G15" s="95"/>
      <c r="H15" s="95"/>
      <c r="I15" s="95"/>
      <c r="J15" s="133"/>
      <c r="K15" s="133"/>
      <c r="M15" s="131"/>
      <c r="N15" s="132"/>
    </row>
    <row r="16" spans="1:14" ht="18.75" customHeight="1">
      <c r="A16" s="63"/>
      <c r="B16" s="64" t="s">
        <v>36</v>
      </c>
      <c r="C16" s="64"/>
      <c r="D16" s="65"/>
      <c r="E16" s="65"/>
      <c r="F16" s="65"/>
      <c r="G16" s="65"/>
      <c r="H16" s="65"/>
      <c r="I16" s="65"/>
      <c r="J16" s="65"/>
      <c r="K16" s="117"/>
      <c r="M16" s="131"/>
      <c r="N16" s="132"/>
    </row>
    <row r="17" spans="1:14" ht="18.75" customHeight="1">
      <c r="A17" s="66"/>
      <c r="B17" s="67">
        <v>0.3645833333333333</v>
      </c>
      <c r="C17" s="67">
        <v>0.3958333333333333</v>
      </c>
      <c r="D17" s="68" t="s">
        <v>4</v>
      </c>
      <c r="E17" s="69" t="str">
        <f>G18</f>
        <v>ガロッタフットボールクラブ</v>
      </c>
      <c r="F17" s="70"/>
      <c r="G17" s="70"/>
      <c r="H17" s="70"/>
      <c r="I17" s="70"/>
      <c r="J17" s="104"/>
      <c r="K17" s="118"/>
      <c r="M17" s="131"/>
      <c r="N17" s="132"/>
    </row>
    <row r="18" spans="1:14" ht="18.75" customHeight="1">
      <c r="A18" s="71"/>
      <c r="B18" s="72">
        <v>0.375</v>
      </c>
      <c r="C18" s="72">
        <v>0.3958333333333333</v>
      </c>
      <c r="D18" s="73" t="s">
        <v>6</v>
      </c>
      <c r="E18" s="74" t="str">
        <f>E21</f>
        <v>エストリオフットボールクラブ</v>
      </c>
      <c r="F18" s="75"/>
      <c r="G18" s="96" t="str">
        <f>H21</f>
        <v>ガロッタフットボールクラブ</v>
      </c>
      <c r="H18" s="75"/>
      <c r="I18" s="76" t="str">
        <f>E22</f>
        <v>ソフトサイエンスFemini</v>
      </c>
      <c r="J18" s="119"/>
      <c r="K18" s="120"/>
      <c r="M18" s="131"/>
      <c r="N18" s="132"/>
    </row>
    <row r="19" spans="1:14" ht="18.75" customHeight="1">
      <c r="A19" s="77"/>
      <c r="B19" s="78" t="s">
        <v>7</v>
      </c>
      <c r="C19" s="78" t="s">
        <v>8</v>
      </c>
      <c r="D19" s="79" t="s">
        <v>9</v>
      </c>
      <c r="E19" s="80" t="s">
        <v>10</v>
      </c>
      <c r="F19" s="80" t="s">
        <v>11</v>
      </c>
      <c r="G19" s="80"/>
      <c r="H19" s="80" t="s">
        <v>10</v>
      </c>
      <c r="I19" s="80" t="s">
        <v>12</v>
      </c>
      <c r="J19" s="80" t="s">
        <v>13</v>
      </c>
      <c r="K19" s="123" t="s">
        <v>14</v>
      </c>
      <c r="M19" s="131"/>
      <c r="N19" s="132"/>
    </row>
    <row r="20" spans="1:14" ht="18.75" customHeight="1">
      <c r="A20" s="66">
        <v>1</v>
      </c>
      <c r="B20" s="81">
        <v>0.3958333333333333</v>
      </c>
      <c r="C20" s="81">
        <v>0.4138888888888889</v>
      </c>
      <c r="D20" s="86" t="s">
        <v>37</v>
      </c>
      <c r="E20" s="83" t="str">
        <f>N10</f>
        <v>El　Sol</v>
      </c>
      <c r="F20" s="84">
        <v>2</v>
      </c>
      <c r="G20" s="84">
        <v>1</v>
      </c>
      <c r="H20" s="84" t="str">
        <f>N11</f>
        <v>川崎マドレス</v>
      </c>
      <c r="I20" s="84" t="s">
        <v>18</v>
      </c>
      <c r="J20" s="126" t="str">
        <f>I18</f>
        <v>ソフトサイエンスFemini</v>
      </c>
      <c r="K20" s="127" t="str">
        <f>J20</f>
        <v>ソフトサイエンスFemini</v>
      </c>
      <c r="M20" s="131"/>
      <c r="N20" s="132"/>
    </row>
    <row r="21" spans="1:14" ht="18.75" customHeight="1">
      <c r="A21" s="66">
        <v>2</v>
      </c>
      <c r="B21" s="81">
        <v>0.4201388888888889</v>
      </c>
      <c r="C21" s="85">
        <v>0.4381944444444445</v>
      </c>
      <c r="D21" s="82" t="s">
        <v>38</v>
      </c>
      <c r="E21" s="83" t="str">
        <f>N12</f>
        <v>エストリオフットボールクラブ</v>
      </c>
      <c r="F21" s="84">
        <v>1</v>
      </c>
      <c r="G21" s="84">
        <v>1</v>
      </c>
      <c r="H21" s="84" t="str">
        <f>N13</f>
        <v>ガロッタフットボールクラブ</v>
      </c>
      <c r="I21" s="84" t="s">
        <v>18</v>
      </c>
      <c r="J21" s="126" t="str">
        <f>E23</f>
        <v>MST</v>
      </c>
      <c r="K21" s="127" t="str">
        <f>J21</f>
        <v>MST</v>
      </c>
      <c r="N21" s="132"/>
    </row>
    <row r="22" spans="1:14" ht="18.75" customHeight="1">
      <c r="A22" s="66">
        <v>3</v>
      </c>
      <c r="B22" s="81">
        <v>0.4444444444444444</v>
      </c>
      <c r="C22" s="81">
        <v>0.4625</v>
      </c>
      <c r="D22" s="86" t="s">
        <v>39</v>
      </c>
      <c r="E22" s="83" t="str">
        <f>N7</f>
        <v>ソフトサイエンスFemini</v>
      </c>
      <c r="F22" s="84">
        <v>6</v>
      </c>
      <c r="G22" s="84">
        <v>1</v>
      </c>
      <c r="H22" s="84" t="str">
        <f>N9</f>
        <v>LUMINOSO　KAWASAKI</v>
      </c>
      <c r="I22" s="84" t="s">
        <v>18</v>
      </c>
      <c r="J22" s="126" t="str">
        <f>H20</f>
        <v>川崎マドレス</v>
      </c>
      <c r="K22" s="127" t="str">
        <f>J22</f>
        <v>川崎マドレス</v>
      </c>
      <c r="N22" s="132"/>
    </row>
    <row r="23" spans="1:14" ht="18.75" customHeight="1">
      <c r="A23" s="66">
        <v>4</v>
      </c>
      <c r="B23" s="81">
        <v>0.46875</v>
      </c>
      <c r="C23" s="85">
        <v>0.48680555555555555</v>
      </c>
      <c r="D23" s="82" t="s">
        <v>40</v>
      </c>
      <c r="E23" s="83" t="str">
        <f>N8</f>
        <v>MST</v>
      </c>
      <c r="F23" s="84">
        <v>0</v>
      </c>
      <c r="G23" s="84">
        <v>3</v>
      </c>
      <c r="H23" s="84" t="str">
        <f>N10</f>
        <v>El　Sol</v>
      </c>
      <c r="I23" s="84" t="s">
        <v>18</v>
      </c>
      <c r="J23" s="126" t="str">
        <f>E21</f>
        <v>エストリオフットボールクラブ</v>
      </c>
      <c r="K23" s="127" t="str">
        <f>J23</f>
        <v>エストリオフットボールクラブ</v>
      </c>
      <c r="N23" s="132"/>
    </row>
    <row r="24" spans="1:14" ht="18.75" customHeight="1">
      <c r="A24" s="87">
        <v>5</v>
      </c>
      <c r="B24" s="81">
        <v>0.4930555555555556</v>
      </c>
      <c r="C24" s="85">
        <v>0.5111111111111112</v>
      </c>
      <c r="D24" s="86" t="s">
        <v>41</v>
      </c>
      <c r="E24" s="88" t="str">
        <f>N11</f>
        <v>川崎マドレス</v>
      </c>
      <c r="F24" s="89">
        <v>0</v>
      </c>
      <c r="G24" s="89">
        <v>6</v>
      </c>
      <c r="H24" s="89" t="str">
        <f>N13</f>
        <v>ガロッタフットボールクラブ</v>
      </c>
      <c r="I24" s="84" t="s">
        <v>18</v>
      </c>
      <c r="J24" s="128" t="str">
        <f>H22</f>
        <v>LUMINOSO　KAWASAKI</v>
      </c>
      <c r="K24" s="127" t="str">
        <f>J24</f>
        <v>LUMINOSO　KAWASAKI</v>
      </c>
      <c r="M24" s="131"/>
      <c r="N24" s="132"/>
    </row>
    <row r="25" spans="1:14" ht="18.75" customHeight="1">
      <c r="A25" s="87"/>
      <c r="B25" s="81"/>
      <c r="C25" s="85"/>
      <c r="D25" s="86"/>
      <c r="E25" s="88"/>
      <c r="F25" s="89"/>
      <c r="G25" s="89"/>
      <c r="H25" s="89"/>
      <c r="I25" s="89"/>
      <c r="J25" s="128"/>
      <c r="K25" s="134"/>
      <c r="M25" s="131"/>
      <c r="N25" s="132"/>
    </row>
    <row r="26" spans="1:14" ht="18.75" customHeight="1">
      <c r="A26" s="71"/>
      <c r="B26" s="90">
        <v>0.5416666666666666</v>
      </c>
      <c r="C26" s="90"/>
      <c r="D26" s="97"/>
      <c r="E26" s="98"/>
      <c r="F26" s="98"/>
      <c r="G26" s="98"/>
      <c r="H26" s="98" t="s">
        <v>35</v>
      </c>
      <c r="I26" s="130"/>
      <c r="J26" s="130"/>
      <c r="K26" s="135"/>
      <c r="M26" s="131"/>
      <c r="N26" s="132"/>
    </row>
    <row r="27" spans="13:14" ht="18.75" customHeight="1">
      <c r="M27" s="131"/>
      <c r="N27" s="132"/>
    </row>
    <row r="28" spans="1:14" ht="18.75" customHeight="1">
      <c r="A28" s="63"/>
      <c r="B28" s="64" t="s">
        <v>42</v>
      </c>
      <c r="C28" s="64"/>
      <c r="D28" s="65"/>
      <c r="E28" s="65"/>
      <c r="F28" s="65"/>
      <c r="G28" s="65"/>
      <c r="H28" s="65"/>
      <c r="I28" s="65"/>
      <c r="J28" s="65"/>
      <c r="K28" s="117"/>
      <c r="M28" s="131"/>
      <c r="N28" s="132"/>
    </row>
    <row r="29" spans="1:14" ht="18.75" customHeight="1">
      <c r="A29" s="66"/>
      <c r="B29" s="67">
        <v>0.3645833333333333</v>
      </c>
      <c r="C29" s="67">
        <v>0.3958333333333333</v>
      </c>
      <c r="D29" s="68" t="s">
        <v>4</v>
      </c>
      <c r="E29" s="69" t="str">
        <f>E30</f>
        <v>MST</v>
      </c>
      <c r="F29" s="70"/>
      <c r="G29" s="70"/>
      <c r="H29" s="70"/>
      <c r="I29" s="70"/>
      <c r="J29" s="104"/>
      <c r="K29" s="118"/>
      <c r="M29" s="131"/>
      <c r="N29" s="132"/>
    </row>
    <row r="30" spans="1:14" ht="18.75" customHeight="1">
      <c r="A30" s="71"/>
      <c r="B30" s="72">
        <v>0.375</v>
      </c>
      <c r="C30" s="72">
        <v>0.3958333333333333</v>
      </c>
      <c r="D30" s="73" t="s">
        <v>6</v>
      </c>
      <c r="E30" s="99" t="str">
        <f>E33</f>
        <v>MST</v>
      </c>
      <c r="F30" s="75"/>
      <c r="G30" s="100" t="str">
        <f>H33</f>
        <v>川崎マドレス</v>
      </c>
      <c r="H30" s="101"/>
      <c r="I30" s="100" t="str">
        <f>H34</f>
        <v>ガロッタフットボールクラブ</v>
      </c>
      <c r="J30" s="119"/>
      <c r="K30" s="120"/>
      <c r="M30" s="131"/>
      <c r="N30" s="132"/>
    </row>
    <row r="31" spans="1:11" ht="18.75" customHeight="1">
      <c r="A31" s="77"/>
      <c r="B31" s="78" t="s">
        <v>7</v>
      </c>
      <c r="C31" s="78" t="s">
        <v>8</v>
      </c>
      <c r="D31" s="79" t="s">
        <v>9</v>
      </c>
      <c r="E31" s="80" t="s">
        <v>10</v>
      </c>
      <c r="F31" s="80" t="s">
        <v>11</v>
      </c>
      <c r="G31" s="80"/>
      <c r="H31" s="80" t="s">
        <v>10</v>
      </c>
      <c r="I31" s="80" t="s">
        <v>12</v>
      </c>
      <c r="J31" s="80" t="s">
        <v>13</v>
      </c>
      <c r="K31" s="123" t="s">
        <v>14</v>
      </c>
    </row>
    <row r="32" spans="1:11" ht="18.75" customHeight="1">
      <c r="A32" s="66">
        <v>1</v>
      </c>
      <c r="B32" s="81">
        <v>0.3958333333333333</v>
      </c>
      <c r="C32" s="81">
        <v>0.4138888888888889</v>
      </c>
      <c r="D32" s="86" t="s">
        <v>43</v>
      </c>
      <c r="E32" s="83" t="str">
        <f>N12</f>
        <v>エストリオフットボールクラブ</v>
      </c>
      <c r="F32" s="84">
        <v>1</v>
      </c>
      <c r="G32" s="84">
        <v>2</v>
      </c>
      <c r="H32" s="84" t="str">
        <f>N7</f>
        <v>ソフトサイエンスFemini</v>
      </c>
      <c r="I32" s="84" t="s">
        <v>18</v>
      </c>
      <c r="J32" s="126" t="str">
        <f>I30</f>
        <v>ガロッタフットボールクラブ</v>
      </c>
      <c r="K32" s="127" t="str">
        <f>J32</f>
        <v>ガロッタフットボールクラブ</v>
      </c>
    </row>
    <row r="33" spans="1:11" ht="18.75" customHeight="1">
      <c r="A33" s="66">
        <v>2</v>
      </c>
      <c r="B33" s="81">
        <v>0.4201388888888889</v>
      </c>
      <c r="C33" s="85">
        <v>0.4381944444444445</v>
      </c>
      <c r="D33" s="82" t="s">
        <v>44</v>
      </c>
      <c r="E33" s="83" t="str">
        <f>N8</f>
        <v>MST</v>
      </c>
      <c r="F33" s="84">
        <v>0</v>
      </c>
      <c r="G33" s="84">
        <v>3</v>
      </c>
      <c r="H33" s="84" t="str">
        <f>N11</f>
        <v>川崎マドレス</v>
      </c>
      <c r="I33" s="84" t="s">
        <v>18</v>
      </c>
      <c r="J33" s="126" t="str">
        <f>E35</f>
        <v>El　Sol</v>
      </c>
      <c r="K33" s="127" t="str">
        <f>J33</f>
        <v>El　Sol</v>
      </c>
    </row>
    <row r="34" spans="1:11" ht="18.75" customHeight="1">
      <c r="A34" s="66">
        <v>3</v>
      </c>
      <c r="B34" s="81">
        <v>0.4444444444444444</v>
      </c>
      <c r="C34" s="81">
        <v>0.4625</v>
      </c>
      <c r="D34" s="86" t="s">
        <v>45</v>
      </c>
      <c r="E34" s="83" t="str">
        <f>N9</f>
        <v>LUMINOSO　KAWASAKI</v>
      </c>
      <c r="F34" s="84">
        <v>5</v>
      </c>
      <c r="G34" s="84">
        <v>1</v>
      </c>
      <c r="H34" s="84" t="str">
        <f>N13</f>
        <v>ガロッタフットボールクラブ</v>
      </c>
      <c r="I34" s="84" t="s">
        <v>18</v>
      </c>
      <c r="J34" s="126" t="str">
        <f>H32</f>
        <v>ソフトサイエンスFemini</v>
      </c>
      <c r="K34" s="127" t="str">
        <f>J34</f>
        <v>ソフトサイエンスFemini</v>
      </c>
    </row>
    <row r="35" spans="1:11" ht="18" customHeight="1">
      <c r="A35" s="66">
        <v>4</v>
      </c>
      <c r="B35" s="81">
        <v>0.46875</v>
      </c>
      <c r="C35" s="85">
        <v>0.48680555555555555</v>
      </c>
      <c r="D35" s="82" t="s">
        <v>46</v>
      </c>
      <c r="E35" s="83" t="str">
        <f>N10</f>
        <v>El　Sol</v>
      </c>
      <c r="F35" s="84">
        <v>0</v>
      </c>
      <c r="G35" s="84">
        <v>1</v>
      </c>
      <c r="H35" s="84" t="str">
        <f>N12</f>
        <v>エストリオフットボールクラブ</v>
      </c>
      <c r="I35" s="84" t="s">
        <v>18</v>
      </c>
      <c r="J35" s="126" t="str">
        <f>E33</f>
        <v>MST</v>
      </c>
      <c r="K35" s="127" t="str">
        <f>J35</f>
        <v>MST</v>
      </c>
    </row>
    <row r="36" spans="1:11" ht="21" customHeight="1">
      <c r="A36" s="87">
        <v>5</v>
      </c>
      <c r="B36" s="81">
        <v>0.4930555555555556</v>
      </c>
      <c r="C36" s="85">
        <v>0.5111111111111112</v>
      </c>
      <c r="D36" s="86" t="s">
        <v>47</v>
      </c>
      <c r="E36" s="83" t="str">
        <f>N7</f>
        <v>ソフトサイエンスFemini</v>
      </c>
      <c r="F36" s="84">
        <v>7</v>
      </c>
      <c r="G36" s="84">
        <v>1</v>
      </c>
      <c r="H36" s="84" t="str">
        <f>N11</f>
        <v>川崎マドレス</v>
      </c>
      <c r="I36" s="84" t="s">
        <v>18</v>
      </c>
      <c r="J36" s="128" t="str">
        <f>E34</f>
        <v>LUMINOSO　KAWASAKI</v>
      </c>
      <c r="K36" s="127" t="str">
        <f>J36</f>
        <v>LUMINOSO　KAWASAKI</v>
      </c>
    </row>
    <row r="37" spans="1:11" ht="18.75" customHeight="1">
      <c r="A37" s="71"/>
      <c r="B37" s="102">
        <v>0.5416666666666666</v>
      </c>
      <c r="C37" s="90" t="s">
        <v>48</v>
      </c>
      <c r="D37" s="97"/>
      <c r="E37" s="98"/>
      <c r="F37" s="98"/>
      <c r="G37" s="98"/>
      <c r="H37" s="98" t="s">
        <v>35</v>
      </c>
      <c r="I37" s="130"/>
      <c r="J37" s="130"/>
      <c r="K37" s="135"/>
    </row>
    <row r="38" ht="17.25"/>
    <row r="39" spans="1:14" ht="18.75" customHeight="1">
      <c r="A39" s="63"/>
      <c r="B39" s="64" t="s">
        <v>49</v>
      </c>
      <c r="C39" s="64"/>
      <c r="D39" s="65"/>
      <c r="E39" s="65"/>
      <c r="F39" s="65"/>
      <c r="G39" s="65"/>
      <c r="H39" s="65"/>
      <c r="I39" s="65"/>
      <c r="J39" s="65"/>
      <c r="K39" s="117"/>
      <c r="M39" s="131"/>
      <c r="N39" s="132"/>
    </row>
    <row r="40" spans="1:14" ht="18.75" customHeight="1">
      <c r="A40" s="66"/>
      <c r="B40" s="67">
        <v>0.3645833333333333</v>
      </c>
      <c r="C40" s="67">
        <v>0.3958333333333333</v>
      </c>
      <c r="D40" s="68" t="s">
        <v>4</v>
      </c>
      <c r="E40" s="103" t="str">
        <f>E41</f>
        <v>LUMINOSO　KAWASAKI</v>
      </c>
      <c r="F40" s="104"/>
      <c r="G40" s="104"/>
      <c r="H40" s="104"/>
      <c r="I40" s="104"/>
      <c r="J40" s="104"/>
      <c r="K40" s="118"/>
      <c r="M40" s="131"/>
      <c r="N40" s="132"/>
    </row>
    <row r="41" spans="1:14" ht="18.75" customHeight="1">
      <c r="A41" s="71"/>
      <c r="B41" s="72">
        <v>0.375</v>
      </c>
      <c r="C41" s="72">
        <v>0.3958333333333333</v>
      </c>
      <c r="D41" s="73" t="s">
        <v>6</v>
      </c>
      <c r="E41" s="105" t="str">
        <f>E44</f>
        <v>LUMINOSO　KAWASAKI</v>
      </c>
      <c r="F41" s="101"/>
      <c r="G41" s="106" t="str">
        <f>H44</f>
        <v>エストリオフットボールクラブ</v>
      </c>
      <c r="H41" s="101"/>
      <c r="I41" s="100" t="str">
        <f>E45</f>
        <v>El　Sol</v>
      </c>
      <c r="J41" s="119"/>
      <c r="K41" s="120"/>
      <c r="M41" s="131"/>
      <c r="N41" s="132"/>
    </row>
    <row r="42" spans="1:14" ht="18.75" customHeight="1">
      <c r="A42" s="77"/>
      <c r="B42" s="78" t="s">
        <v>7</v>
      </c>
      <c r="C42" s="78" t="s">
        <v>8</v>
      </c>
      <c r="D42" s="79" t="s">
        <v>9</v>
      </c>
      <c r="E42" s="80" t="s">
        <v>10</v>
      </c>
      <c r="F42" s="80" t="s">
        <v>11</v>
      </c>
      <c r="G42" s="80"/>
      <c r="H42" s="80" t="s">
        <v>10</v>
      </c>
      <c r="I42" s="80" t="s">
        <v>12</v>
      </c>
      <c r="J42" s="80" t="s">
        <v>13</v>
      </c>
      <c r="K42" s="123" t="s">
        <v>14</v>
      </c>
      <c r="M42" s="131"/>
      <c r="N42" s="132"/>
    </row>
    <row r="43" spans="1:14" ht="18.75" customHeight="1">
      <c r="A43" s="66">
        <v>1</v>
      </c>
      <c r="B43" s="81">
        <v>0.3958333333333333</v>
      </c>
      <c r="C43" s="81">
        <v>0.4138888888888889</v>
      </c>
      <c r="D43" s="107" t="s">
        <v>50</v>
      </c>
      <c r="E43" s="108" t="str">
        <f>N8</f>
        <v>MST</v>
      </c>
      <c r="F43" s="108">
        <v>1</v>
      </c>
      <c r="G43" s="108">
        <v>4</v>
      </c>
      <c r="H43" s="107" t="str">
        <f>N13</f>
        <v>ガロッタフットボールクラブ</v>
      </c>
      <c r="I43" s="84" t="s">
        <v>18</v>
      </c>
      <c r="J43" s="136" t="str">
        <f>I41</f>
        <v>El　Sol</v>
      </c>
      <c r="K43" s="137" t="str">
        <f>J43</f>
        <v>El　Sol</v>
      </c>
      <c r="M43" s="131"/>
      <c r="N43" s="132"/>
    </row>
    <row r="44" spans="1:14" ht="18.75" customHeight="1">
      <c r="A44" s="66">
        <v>2</v>
      </c>
      <c r="B44" s="81">
        <v>0.4201388888888889</v>
      </c>
      <c r="C44" s="85">
        <v>0.4381944444444445</v>
      </c>
      <c r="D44" s="86" t="s">
        <v>51</v>
      </c>
      <c r="E44" s="83" t="str">
        <f>N9</f>
        <v>LUMINOSO　KAWASAKI</v>
      </c>
      <c r="F44" s="84">
        <v>2</v>
      </c>
      <c r="G44" s="84">
        <v>0</v>
      </c>
      <c r="H44" s="84" t="str">
        <f>N12</f>
        <v>エストリオフットボールクラブ</v>
      </c>
      <c r="I44" s="84" t="s">
        <v>18</v>
      </c>
      <c r="J44" s="126" t="str">
        <f>H46</f>
        <v>川崎マドレス</v>
      </c>
      <c r="K44" s="127" t="str">
        <f>J44</f>
        <v>川崎マドレス</v>
      </c>
      <c r="N44" s="132"/>
    </row>
    <row r="45" spans="1:14" ht="18.75" customHeight="1">
      <c r="A45" s="66">
        <v>3</v>
      </c>
      <c r="B45" s="81">
        <v>0.4444444444444444</v>
      </c>
      <c r="C45" s="81">
        <v>0.4625</v>
      </c>
      <c r="D45" s="82" t="s">
        <v>52</v>
      </c>
      <c r="E45" s="83" t="str">
        <f>N10</f>
        <v>El　Sol</v>
      </c>
      <c r="F45" s="84">
        <v>1</v>
      </c>
      <c r="G45" s="84">
        <v>11</v>
      </c>
      <c r="H45" s="84" t="str">
        <f>N7</f>
        <v>ソフトサイエンスFemini</v>
      </c>
      <c r="I45" s="84" t="s">
        <v>18</v>
      </c>
      <c r="J45" s="126" t="str">
        <f>E43</f>
        <v>MST</v>
      </c>
      <c r="K45" s="127" t="str">
        <f>J45</f>
        <v>MST</v>
      </c>
      <c r="N45" s="132"/>
    </row>
    <row r="46" spans="1:14" ht="18.75" customHeight="1">
      <c r="A46" s="66">
        <v>4</v>
      </c>
      <c r="B46" s="81">
        <v>0.46875</v>
      </c>
      <c r="C46" s="85">
        <v>0.48680555555555555</v>
      </c>
      <c r="D46" s="86" t="s">
        <v>53</v>
      </c>
      <c r="E46" s="83" t="str">
        <f>N9</f>
        <v>LUMINOSO　KAWASAKI</v>
      </c>
      <c r="F46" s="84">
        <v>4</v>
      </c>
      <c r="G46" s="84">
        <v>1</v>
      </c>
      <c r="H46" s="84" t="str">
        <f>N11</f>
        <v>川崎マドレス</v>
      </c>
      <c r="I46" s="84" t="s">
        <v>18</v>
      </c>
      <c r="J46" s="126" t="str">
        <f>H43</f>
        <v>ガロッタフットボールクラブ</v>
      </c>
      <c r="K46" s="127" t="str">
        <f>J46</f>
        <v>ガロッタフットボールクラブ</v>
      </c>
      <c r="N46" s="132"/>
    </row>
    <row r="47" spans="1:14" ht="18.75" customHeight="1">
      <c r="A47" s="87">
        <v>5</v>
      </c>
      <c r="B47" s="81">
        <v>0.4930555555555556</v>
      </c>
      <c r="C47" s="85">
        <v>0.5111111111111112</v>
      </c>
      <c r="D47" s="82" t="s">
        <v>54</v>
      </c>
      <c r="E47" s="83" t="str">
        <f>N8</f>
        <v>MST</v>
      </c>
      <c r="F47" s="84">
        <v>0</v>
      </c>
      <c r="G47" s="84">
        <v>0</v>
      </c>
      <c r="H47" s="84" t="str">
        <f>N12</f>
        <v>エストリオフットボールクラブ</v>
      </c>
      <c r="I47" s="84" t="s">
        <v>18</v>
      </c>
      <c r="J47" s="126" t="str">
        <f>H45</f>
        <v>ソフトサイエンスFemini</v>
      </c>
      <c r="K47" s="127" t="str">
        <f>J47</f>
        <v>ソフトサイエンスFemini</v>
      </c>
      <c r="M47" s="131"/>
      <c r="N47" s="132"/>
    </row>
    <row r="48" spans="1:14" ht="18.75" customHeight="1">
      <c r="A48" s="71"/>
      <c r="B48" s="90">
        <v>0.5416666666666666</v>
      </c>
      <c r="C48" s="109"/>
      <c r="D48" s="97"/>
      <c r="E48" s="110"/>
      <c r="F48" s="111"/>
      <c r="G48" s="111"/>
      <c r="H48" s="111"/>
      <c r="I48" s="111"/>
      <c r="J48" s="138"/>
      <c r="K48" s="139"/>
      <c r="M48" s="131"/>
      <c r="N48" s="132"/>
    </row>
    <row r="49" ht="17.25"/>
    <row r="50" spans="1:14" ht="18.75" customHeight="1">
      <c r="A50" s="63"/>
      <c r="B50" s="112" t="s">
        <v>55</v>
      </c>
      <c r="C50" s="113"/>
      <c r="D50" s="113"/>
      <c r="E50" s="113"/>
      <c r="F50" s="113"/>
      <c r="G50" s="113"/>
      <c r="H50" s="113"/>
      <c r="I50" s="113"/>
      <c r="J50" s="113"/>
      <c r="K50" s="140"/>
      <c r="M50" s="131"/>
      <c r="N50" s="132"/>
    </row>
    <row r="51" spans="1:14" ht="18.75" customHeight="1">
      <c r="A51" s="66"/>
      <c r="B51" s="67">
        <v>0.3645833333333333</v>
      </c>
      <c r="C51" s="67">
        <v>0.3958333333333333</v>
      </c>
      <c r="D51" s="68" t="s">
        <v>4</v>
      </c>
      <c r="E51" s="69" t="str">
        <f>G52</f>
        <v>エストリオフットボールクラブ</v>
      </c>
      <c r="F51" s="70"/>
      <c r="G51" s="70"/>
      <c r="H51" s="70"/>
      <c r="I51" s="70"/>
      <c r="J51" s="104"/>
      <c r="K51" s="118"/>
      <c r="M51" s="131"/>
      <c r="N51" s="132"/>
    </row>
    <row r="52" spans="1:14" ht="18.75" customHeight="1">
      <c r="A52" s="71"/>
      <c r="B52" s="72">
        <v>0.375</v>
      </c>
      <c r="C52" s="72">
        <v>0.3958333333333333</v>
      </c>
      <c r="D52" s="73" t="s">
        <v>6</v>
      </c>
      <c r="E52" s="105" t="str">
        <f>E55</f>
        <v>ソフトサイエンスFemini</v>
      </c>
      <c r="F52" s="101"/>
      <c r="G52" s="100" t="str">
        <f>J55</f>
        <v>エストリオフットボールクラブ</v>
      </c>
      <c r="H52" s="101"/>
      <c r="I52" s="100" t="str">
        <f>J54</f>
        <v>LUMINOSO　KAWASAKI</v>
      </c>
      <c r="J52" s="119"/>
      <c r="K52" s="120"/>
      <c r="M52" s="131"/>
      <c r="N52" s="132"/>
    </row>
    <row r="53" spans="1:14" ht="18.75" customHeight="1">
      <c r="A53" s="77"/>
      <c r="B53" s="78" t="s">
        <v>7</v>
      </c>
      <c r="C53" s="78" t="s">
        <v>8</v>
      </c>
      <c r="D53" s="79" t="s">
        <v>9</v>
      </c>
      <c r="E53" s="80" t="s">
        <v>10</v>
      </c>
      <c r="F53" s="80" t="s">
        <v>11</v>
      </c>
      <c r="G53" s="80"/>
      <c r="H53" s="80" t="s">
        <v>10</v>
      </c>
      <c r="I53" s="80" t="s">
        <v>12</v>
      </c>
      <c r="J53" s="80" t="s">
        <v>13</v>
      </c>
      <c r="K53" s="123" t="s">
        <v>14</v>
      </c>
      <c r="M53" s="131"/>
      <c r="N53" s="132"/>
    </row>
    <row r="54" spans="1:14" ht="18.75" customHeight="1">
      <c r="A54" s="66">
        <v>1</v>
      </c>
      <c r="B54" s="81">
        <v>0.3958333333333333</v>
      </c>
      <c r="C54" s="81">
        <v>0.4138888888888889</v>
      </c>
      <c r="D54" s="86" t="s">
        <v>56</v>
      </c>
      <c r="E54" s="83" t="str">
        <f>N10</f>
        <v>El　Sol</v>
      </c>
      <c r="F54" s="84">
        <v>0</v>
      </c>
      <c r="G54" s="84">
        <v>8</v>
      </c>
      <c r="H54" s="84" t="str">
        <f>N13</f>
        <v>ガロッタフットボールクラブ</v>
      </c>
      <c r="I54" s="84" t="s">
        <v>18</v>
      </c>
      <c r="J54" s="126" t="str">
        <f>E56</f>
        <v>LUMINOSO　KAWASAKI</v>
      </c>
      <c r="K54" s="127" t="str">
        <f>J54</f>
        <v>LUMINOSO　KAWASAKI</v>
      </c>
      <c r="M54" s="131"/>
      <c r="N54" s="132"/>
    </row>
    <row r="55" spans="1:14" ht="18.75" customHeight="1">
      <c r="A55" s="66">
        <v>2</v>
      </c>
      <c r="B55" s="81">
        <v>0.4236111111111111</v>
      </c>
      <c r="C55" s="85">
        <v>0.4375</v>
      </c>
      <c r="D55" s="114" t="s">
        <v>57</v>
      </c>
      <c r="E55" s="83" t="str">
        <f>N7</f>
        <v>ソフトサイエンスFemini</v>
      </c>
      <c r="F55" s="84">
        <v>2</v>
      </c>
      <c r="G55" s="84">
        <v>0</v>
      </c>
      <c r="H55" s="84" t="str">
        <f>N8</f>
        <v>MST</v>
      </c>
      <c r="I55" s="84" t="s">
        <v>18</v>
      </c>
      <c r="J55" s="126" t="str">
        <f>H57</f>
        <v>エストリオフットボールクラブ</v>
      </c>
      <c r="K55" s="127" t="str">
        <f>J55</f>
        <v>エストリオフットボールクラブ</v>
      </c>
      <c r="N55" s="132"/>
    </row>
    <row r="56" spans="1:14" ht="18.75" customHeight="1">
      <c r="A56" s="66">
        <v>3</v>
      </c>
      <c r="B56" s="81">
        <v>0.4444444444444444</v>
      </c>
      <c r="C56" s="81">
        <v>0.4583333333333333</v>
      </c>
      <c r="D56" s="114" t="s">
        <v>58</v>
      </c>
      <c r="E56" s="83" t="str">
        <f>N9</f>
        <v>LUMINOSO　KAWASAKI</v>
      </c>
      <c r="F56" s="84">
        <v>7</v>
      </c>
      <c r="G56" s="84">
        <v>0</v>
      </c>
      <c r="H56" s="84" t="str">
        <f>N10</f>
        <v>El　Sol</v>
      </c>
      <c r="I56" s="84" t="s">
        <v>18</v>
      </c>
      <c r="J56" s="126" t="str">
        <f>H54</f>
        <v>ガロッタフットボールクラブ</v>
      </c>
      <c r="K56" s="127" t="str">
        <f>J56</f>
        <v>ガロッタフットボールクラブ</v>
      </c>
      <c r="N56" s="132"/>
    </row>
    <row r="57" spans="1:14" ht="18.75" customHeight="1">
      <c r="A57" s="66">
        <v>4</v>
      </c>
      <c r="B57" s="81">
        <v>0.46527777777777773</v>
      </c>
      <c r="C57" s="85">
        <v>0.4791666666666667</v>
      </c>
      <c r="D57" s="114" t="s">
        <v>59</v>
      </c>
      <c r="E57" s="83" t="str">
        <f>N11</f>
        <v>川崎マドレス</v>
      </c>
      <c r="F57" s="84">
        <v>0</v>
      </c>
      <c r="G57" s="84">
        <v>3</v>
      </c>
      <c r="H57" s="84" t="str">
        <f>N12</f>
        <v>エストリオフットボールクラブ</v>
      </c>
      <c r="I57" s="84" t="s">
        <v>18</v>
      </c>
      <c r="J57" s="126" t="str">
        <f>H55</f>
        <v>MST</v>
      </c>
      <c r="K57" s="127" t="str">
        <f>J57</f>
        <v>MST</v>
      </c>
      <c r="N57" s="132"/>
    </row>
    <row r="58" spans="1:14" ht="18.75" customHeight="1">
      <c r="A58" s="87">
        <v>5</v>
      </c>
      <c r="B58" s="81">
        <v>0.4861111111111111</v>
      </c>
      <c r="C58" s="85">
        <v>0.5</v>
      </c>
      <c r="D58" s="114" t="s">
        <v>60</v>
      </c>
      <c r="E58" s="88" t="str">
        <f>N13</f>
        <v>ガロッタフットボールクラブ</v>
      </c>
      <c r="F58" s="84">
        <v>3</v>
      </c>
      <c r="G58" s="84">
        <v>0</v>
      </c>
      <c r="H58" s="89" t="str">
        <f>N7</f>
        <v>ソフトサイエンスFemini</v>
      </c>
      <c r="I58" s="84" t="s">
        <v>18</v>
      </c>
      <c r="J58" s="128" t="str">
        <f>H56</f>
        <v>El　Sol</v>
      </c>
      <c r="K58" s="127" t="str">
        <f>J58</f>
        <v>El　Sol</v>
      </c>
      <c r="M58" s="131"/>
      <c r="N58" s="132"/>
    </row>
    <row r="59" spans="1:14" ht="18.75" customHeight="1">
      <c r="A59" s="87"/>
      <c r="B59" s="81"/>
      <c r="C59" s="85"/>
      <c r="D59" s="86"/>
      <c r="E59" s="88"/>
      <c r="F59" s="84"/>
      <c r="G59" s="84"/>
      <c r="H59" s="89"/>
      <c r="I59" s="89"/>
      <c r="J59" s="128"/>
      <c r="K59" s="134"/>
      <c r="M59" s="131"/>
      <c r="N59" s="132"/>
    </row>
    <row r="60" spans="1:14" ht="18.75" customHeight="1">
      <c r="A60" s="71"/>
      <c r="B60" s="90">
        <v>0.5416666666666666</v>
      </c>
      <c r="C60" s="90"/>
      <c r="D60" s="97"/>
      <c r="E60" s="98"/>
      <c r="F60" s="98"/>
      <c r="G60" s="98"/>
      <c r="H60" s="98" t="s">
        <v>35</v>
      </c>
      <c r="I60" s="130"/>
      <c r="J60" s="130"/>
      <c r="K60" s="135"/>
      <c r="M60" s="131"/>
      <c r="N60" s="132"/>
    </row>
    <row r="62" spans="1:14" ht="18.75" customHeight="1">
      <c r="A62" s="63"/>
      <c r="B62" s="112" t="s">
        <v>61</v>
      </c>
      <c r="C62" s="113"/>
      <c r="D62" s="113"/>
      <c r="E62" s="113"/>
      <c r="F62" s="113"/>
      <c r="G62" s="113"/>
      <c r="H62" s="113"/>
      <c r="I62" s="113"/>
      <c r="J62" s="113"/>
      <c r="K62" s="140"/>
      <c r="M62" s="131"/>
      <c r="N62" s="132"/>
    </row>
    <row r="63" spans="1:14" ht="18.75" customHeight="1">
      <c r="A63" s="66"/>
      <c r="B63" s="67">
        <v>0.3645833333333333</v>
      </c>
      <c r="C63" s="67">
        <v>0.3958333333333333</v>
      </c>
      <c r="D63" s="68" t="s">
        <v>4</v>
      </c>
      <c r="E63" s="103" t="str">
        <f>G64</f>
        <v>川崎マドレス</v>
      </c>
      <c r="F63" s="70"/>
      <c r="G63" s="70"/>
      <c r="H63" s="70"/>
      <c r="I63" s="70"/>
      <c r="J63" s="104"/>
      <c r="K63" s="118"/>
      <c r="M63" s="131"/>
      <c r="N63" s="132"/>
    </row>
    <row r="64" spans="1:14" ht="18.75" customHeight="1">
      <c r="A64" s="71"/>
      <c r="B64" s="72">
        <v>0.375</v>
      </c>
      <c r="C64" s="72">
        <v>0.3958333333333333</v>
      </c>
      <c r="D64" s="73" t="s">
        <v>6</v>
      </c>
      <c r="E64" s="99" t="str">
        <f>E67</f>
        <v>El　Sol</v>
      </c>
      <c r="F64" s="75"/>
      <c r="G64" s="76" t="str">
        <f>H67</f>
        <v>川崎マドレス</v>
      </c>
      <c r="H64" s="75"/>
      <c r="I64" s="100" t="str">
        <f>J66</f>
        <v>エストリオフットボールクラブ</v>
      </c>
      <c r="J64" s="119"/>
      <c r="K64" s="120"/>
      <c r="M64" s="131"/>
      <c r="N64" s="132"/>
    </row>
    <row r="65" spans="1:14" ht="18.75" customHeight="1">
      <c r="A65" s="77"/>
      <c r="B65" s="78" t="s">
        <v>7</v>
      </c>
      <c r="C65" s="78" t="s">
        <v>8</v>
      </c>
      <c r="D65" s="79" t="s">
        <v>9</v>
      </c>
      <c r="E65" s="80" t="s">
        <v>10</v>
      </c>
      <c r="F65" s="80" t="s">
        <v>11</v>
      </c>
      <c r="G65" s="80"/>
      <c r="H65" s="80" t="s">
        <v>10</v>
      </c>
      <c r="I65" s="80" t="s">
        <v>12</v>
      </c>
      <c r="J65" s="80" t="s">
        <v>13</v>
      </c>
      <c r="K65" s="123" t="s">
        <v>14</v>
      </c>
      <c r="M65" s="131"/>
      <c r="N65" s="132"/>
    </row>
    <row r="66" spans="1:14" ht="18.75" customHeight="1">
      <c r="A66" s="66">
        <v>1</v>
      </c>
      <c r="B66" s="81">
        <v>0.3958333333333333</v>
      </c>
      <c r="C66" s="81">
        <v>0.40972222222222227</v>
      </c>
      <c r="D66" s="114" t="s">
        <v>62</v>
      </c>
      <c r="E66" s="83" t="str">
        <f>N8</f>
        <v>MST</v>
      </c>
      <c r="F66" s="84"/>
      <c r="G66" s="84"/>
      <c r="H66" s="84" t="str">
        <f>N9</f>
        <v>LUMINOSO　KAWASAKI</v>
      </c>
      <c r="I66" s="84" t="s">
        <v>18</v>
      </c>
      <c r="J66" s="126" t="str">
        <f>E68</f>
        <v>エストリオフットボールクラブ</v>
      </c>
      <c r="K66" s="127" t="str">
        <f aca="true" t="shared" si="0" ref="K66:K71">J66</f>
        <v>エストリオフットボールクラブ</v>
      </c>
      <c r="M66" s="131"/>
      <c r="N66" s="132"/>
    </row>
    <row r="67" spans="1:14" ht="18.75" customHeight="1">
      <c r="A67" s="66">
        <v>2</v>
      </c>
      <c r="B67" s="81">
        <v>0.4166666666666667</v>
      </c>
      <c r="C67" s="85">
        <v>0.4305555555555556</v>
      </c>
      <c r="D67" s="141" t="s">
        <v>63</v>
      </c>
      <c r="E67" s="83" t="str">
        <f>N10</f>
        <v>El　Sol</v>
      </c>
      <c r="F67" s="84"/>
      <c r="G67" s="84"/>
      <c r="H67" s="84" t="str">
        <f>N11</f>
        <v>川崎マドレス</v>
      </c>
      <c r="I67" s="84" t="s">
        <v>18</v>
      </c>
      <c r="J67" s="126" t="str">
        <f>E69</f>
        <v>ソフトサイエンスFemini</v>
      </c>
      <c r="K67" s="127" t="str">
        <f t="shared" si="0"/>
        <v>ソフトサイエンスFemini</v>
      </c>
      <c r="N67" s="132"/>
    </row>
    <row r="68" spans="1:14" ht="18.75" customHeight="1">
      <c r="A68" s="66">
        <v>3</v>
      </c>
      <c r="B68" s="81">
        <v>0.4375</v>
      </c>
      <c r="C68" s="81">
        <v>0.4513888888888889</v>
      </c>
      <c r="D68" s="114" t="s">
        <v>64</v>
      </c>
      <c r="E68" s="83" t="str">
        <f>N12</f>
        <v>エストリオフットボールクラブ</v>
      </c>
      <c r="F68" s="84"/>
      <c r="G68" s="84"/>
      <c r="H68" s="84" t="str">
        <f>N13</f>
        <v>ガロッタフットボールクラブ</v>
      </c>
      <c r="I68" s="84" t="s">
        <v>18</v>
      </c>
      <c r="J68" s="126" t="str">
        <f>E66</f>
        <v>MST</v>
      </c>
      <c r="K68" s="127" t="str">
        <f t="shared" si="0"/>
        <v>MST</v>
      </c>
      <c r="N68" s="132"/>
    </row>
    <row r="69" spans="1:14" ht="18.75" customHeight="1">
      <c r="A69" s="66">
        <v>4</v>
      </c>
      <c r="B69" s="81">
        <v>0.4583333333333333</v>
      </c>
      <c r="C69" s="85">
        <v>0.47222222222222227</v>
      </c>
      <c r="D69" s="141" t="s">
        <v>65</v>
      </c>
      <c r="E69" s="83" t="str">
        <f>N7</f>
        <v>ソフトサイエンスFemini</v>
      </c>
      <c r="F69" s="84"/>
      <c r="G69" s="84"/>
      <c r="H69" s="84" t="str">
        <f>N9</f>
        <v>LUMINOSO　KAWASAKI</v>
      </c>
      <c r="I69" s="84" t="s">
        <v>18</v>
      </c>
      <c r="J69" s="126" t="str">
        <f>H67</f>
        <v>川崎マドレス</v>
      </c>
      <c r="K69" s="127" t="str">
        <f t="shared" si="0"/>
        <v>川崎マドレス</v>
      </c>
      <c r="N69" s="132"/>
    </row>
    <row r="70" spans="1:14" ht="18.75" customHeight="1">
      <c r="A70" s="87">
        <v>5</v>
      </c>
      <c r="B70" s="81">
        <v>0.4791666666666667</v>
      </c>
      <c r="C70" s="85">
        <v>0.4930555555555556</v>
      </c>
      <c r="D70" s="114" t="s">
        <v>66</v>
      </c>
      <c r="E70" s="88" t="str">
        <f>N8</f>
        <v>MST</v>
      </c>
      <c r="F70" s="84"/>
      <c r="G70" s="84"/>
      <c r="H70" s="89" t="str">
        <f>N10</f>
        <v>El　Sol</v>
      </c>
      <c r="I70" s="84" t="s">
        <v>18</v>
      </c>
      <c r="J70" s="128" t="str">
        <f>E68</f>
        <v>エストリオフットボールクラブ</v>
      </c>
      <c r="K70" s="127" t="str">
        <f t="shared" si="0"/>
        <v>エストリオフットボールクラブ</v>
      </c>
      <c r="M70" s="131"/>
      <c r="N70" s="132"/>
    </row>
    <row r="71" spans="1:14" ht="18.75" customHeight="1">
      <c r="A71" s="87">
        <v>6</v>
      </c>
      <c r="B71" s="81">
        <v>0.5</v>
      </c>
      <c r="C71" s="85">
        <v>0.513888888888889</v>
      </c>
      <c r="D71" s="114" t="s">
        <v>67</v>
      </c>
      <c r="E71" s="88" t="str">
        <f>N11</f>
        <v>川崎マドレス</v>
      </c>
      <c r="F71" s="89"/>
      <c r="G71" s="84"/>
      <c r="H71" s="89" t="str">
        <f>N13</f>
        <v>ガロッタフットボールクラブ</v>
      </c>
      <c r="I71" s="84" t="s">
        <v>18</v>
      </c>
      <c r="J71" s="128" t="str">
        <f>H69</f>
        <v>LUMINOSO　KAWASAKI</v>
      </c>
      <c r="K71" s="127" t="str">
        <f t="shared" si="0"/>
        <v>LUMINOSO　KAWASAKI</v>
      </c>
      <c r="M71" s="131"/>
      <c r="N71" s="132"/>
    </row>
    <row r="72" spans="1:14" ht="18.75" customHeight="1">
      <c r="A72" s="71"/>
      <c r="B72" s="90">
        <v>0.5416666666666666</v>
      </c>
      <c r="C72" s="90"/>
      <c r="D72" s="97"/>
      <c r="E72" s="98"/>
      <c r="F72" s="98"/>
      <c r="G72" s="98"/>
      <c r="H72" s="98" t="s">
        <v>35</v>
      </c>
      <c r="I72" s="130"/>
      <c r="J72" s="130"/>
      <c r="K72" s="135"/>
      <c r="M72" s="131"/>
      <c r="N72" s="132"/>
    </row>
    <row r="74" spans="1:14" ht="18.75" customHeight="1">
      <c r="A74" s="63"/>
      <c r="B74" s="112" t="s">
        <v>68</v>
      </c>
      <c r="C74" s="113"/>
      <c r="D74" s="113"/>
      <c r="E74" s="113"/>
      <c r="F74" s="113"/>
      <c r="G74" s="113"/>
      <c r="H74" s="113"/>
      <c r="I74" s="113"/>
      <c r="J74" s="113"/>
      <c r="K74" s="140"/>
      <c r="M74" s="131"/>
      <c r="N74" s="132"/>
    </row>
    <row r="75" spans="1:14" ht="18.75" customHeight="1">
      <c r="A75" s="66"/>
      <c r="B75" s="67">
        <v>0.3645833333333333</v>
      </c>
      <c r="C75" s="67">
        <v>0.3958333333333333</v>
      </c>
      <c r="D75" s="68" t="s">
        <v>4</v>
      </c>
      <c r="E75" s="103" t="str">
        <f>I76</f>
        <v>ガロッタフットボールクラブ</v>
      </c>
      <c r="F75" s="104"/>
      <c r="G75" s="104"/>
      <c r="H75" s="104"/>
      <c r="I75" s="70"/>
      <c r="J75" s="104"/>
      <c r="K75" s="118"/>
      <c r="M75" s="131"/>
      <c r="N75" s="132"/>
    </row>
    <row r="76" spans="1:14" ht="18.75" customHeight="1">
      <c r="A76" s="71"/>
      <c r="B76" s="72">
        <v>0.375</v>
      </c>
      <c r="C76" s="72">
        <v>0.3958333333333333</v>
      </c>
      <c r="D76" s="73" t="s">
        <v>6</v>
      </c>
      <c r="E76" s="142" t="str">
        <f>E79</f>
        <v>MST</v>
      </c>
      <c r="F76" s="101"/>
      <c r="G76" s="106" t="str">
        <f>E80</f>
        <v>LUMINOSO　KAWASAKI</v>
      </c>
      <c r="H76" s="101"/>
      <c r="I76" s="100" t="str">
        <f>J78</f>
        <v>ガロッタフットボールクラブ</v>
      </c>
      <c r="J76" s="119"/>
      <c r="K76" s="120"/>
      <c r="M76" s="131"/>
      <c r="N76" s="132"/>
    </row>
    <row r="77" spans="1:14" ht="18.75" customHeight="1">
      <c r="A77" s="77"/>
      <c r="B77" s="78" t="s">
        <v>7</v>
      </c>
      <c r="C77" s="78" t="s">
        <v>8</v>
      </c>
      <c r="D77" s="79" t="s">
        <v>9</v>
      </c>
      <c r="E77" s="80" t="s">
        <v>10</v>
      </c>
      <c r="F77" s="80" t="s">
        <v>11</v>
      </c>
      <c r="G77" s="80"/>
      <c r="H77" s="80" t="s">
        <v>10</v>
      </c>
      <c r="I77" s="80" t="s">
        <v>12</v>
      </c>
      <c r="J77" s="80" t="s">
        <v>13</v>
      </c>
      <c r="K77" s="123" t="s">
        <v>14</v>
      </c>
      <c r="M77" s="131"/>
      <c r="N77" s="132"/>
    </row>
    <row r="78" spans="1:14" ht="18.75" customHeight="1">
      <c r="A78" s="66">
        <v>1</v>
      </c>
      <c r="B78" s="81">
        <v>0.3958333333333333</v>
      </c>
      <c r="C78" s="81">
        <v>0.40972222222222227</v>
      </c>
      <c r="D78" s="114" t="s">
        <v>69</v>
      </c>
      <c r="E78" s="83" t="str">
        <f>N12</f>
        <v>エストリオフットボールクラブ</v>
      </c>
      <c r="F78" s="84"/>
      <c r="G78" s="84"/>
      <c r="H78" s="84" t="str">
        <f>N7</f>
        <v>ソフトサイエンスFemini</v>
      </c>
      <c r="I78" s="84" t="s">
        <v>18</v>
      </c>
      <c r="J78" s="126" t="str">
        <f>H80</f>
        <v>ガロッタフットボールクラブ</v>
      </c>
      <c r="K78" s="127" t="str">
        <f aca="true" t="shared" si="1" ref="K78:K83">J78</f>
        <v>ガロッタフットボールクラブ</v>
      </c>
      <c r="M78" s="131"/>
      <c r="N78" s="132"/>
    </row>
    <row r="79" spans="1:14" ht="18.75" customHeight="1">
      <c r="A79" s="66">
        <v>2</v>
      </c>
      <c r="B79" s="81">
        <v>0.4166666666666667</v>
      </c>
      <c r="C79" s="85">
        <v>0.4305555555555556</v>
      </c>
      <c r="D79" s="141" t="s">
        <v>70</v>
      </c>
      <c r="E79" s="83" t="str">
        <f>N8</f>
        <v>MST</v>
      </c>
      <c r="F79" s="84"/>
      <c r="G79" s="84"/>
      <c r="H79" s="84" t="str">
        <f>N11</f>
        <v>川崎マドレス</v>
      </c>
      <c r="I79" s="84" t="s">
        <v>18</v>
      </c>
      <c r="J79" s="126" t="str">
        <f>E81</f>
        <v>El　Sol</v>
      </c>
      <c r="K79" s="127" t="str">
        <f t="shared" si="1"/>
        <v>El　Sol</v>
      </c>
      <c r="N79" s="132"/>
    </row>
    <row r="80" spans="1:14" ht="18.75" customHeight="1">
      <c r="A80" s="66">
        <v>3</v>
      </c>
      <c r="B80" s="81">
        <v>0.4375</v>
      </c>
      <c r="C80" s="81">
        <v>0.4513888888888889</v>
      </c>
      <c r="D80" s="114" t="s">
        <v>71</v>
      </c>
      <c r="E80" s="83" t="str">
        <f>N9</f>
        <v>LUMINOSO　KAWASAKI</v>
      </c>
      <c r="F80" s="84"/>
      <c r="G80" s="84"/>
      <c r="H80" s="84" t="str">
        <f>N13</f>
        <v>ガロッタフットボールクラブ</v>
      </c>
      <c r="I80" s="84" t="s">
        <v>18</v>
      </c>
      <c r="J80" s="126" t="str">
        <f>H78</f>
        <v>ソフトサイエンスFemini</v>
      </c>
      <c r="K80" s="127" t="str">
        <f t="shared" si="1"/>
        <v>ソフトサイエンスFemini</v>
      </c>
      <c r="N80" s="132"/>
    </row>
    <row r="81" spans="1:14" ht="18.75" customHeight="1">
      <c r="A81" s="66">
        <v>4</v>
      </c>
      <c r="B81" s="81">
        <v>0.4583333333333333</v>
      </c>
      <c r="C81" s="85">
        <v>0.47222222222222227</v>
      </c>
      <c r="D81" s="141" t="s">
        <v>72</v>
      </c>
      <c r="E81" s="83" t="str">
        <f>N10</f>
        <v>El　Sol</v>
      </c>
      <c r="F81" s="84"/>
      <c r="G81" s="84"/>
      <c r="H81" s="84" t="str">
        <f>N12</f>
        <v>エストリオフットボールクラブ</v>
      </c>
      <c r="I81" s="84" t="s">
        <v>18</v>
      </c>
      <c r="J81" s="126" t="str">
        <f>E79</f>
        <v>MST</v>
      </c>
      <c r="K81" s="127" t="str">
        <f t="shared" si="1"/>
        <v>MST</v>
      </c>
      <c r="N81" s="132"/>
    </row>
    <row r="82" spans="1:14" ht="18.75" customHeight="1">
      <c r="A82" s="87">
        <v>5</v>
      </c>
      <c r="B82" s="81">
        <v>0.4791666666666667</v>
      </c>
      <c r="C82" s="85">
        <v>0.4930555555555556</v>
      </c>
      <c r="D82" s="114" t="s">
        <v>73</v>
      </c>
      <c r="E82" s="88" t="str">
        <f>N7</f>
        <v>ソフトサイエンスFemini</v>
      </c>
      <c r="F82" s="84"/>
      <c r="G82" s="84"/>
      <c r="H82" s="89" t="str">
        <f>N11</f>
        <v>川崎マドレス</v>
      </c>
      <c r="I82" s="84" t="s">
        <v>18</v>
      </c>
      <c r="J82" s="128" t="str">
        <f>E80</f>
        <v>LUMINOSO　KAWASAKI</v>
      </c>
      <c r="K82" s="127" t="str">
        <f t="shared" si="1"/>
        <v>LUMINOSO　KAWASAKI</v>
      </c>
      <c r="M82" s="131"/>
      <c r="N82" s="132"/>
    </row>
    <row r="83" spans="1:14" ht="18.75" customHeight="1">
      <c r="A83" s="87">
        <v>6</v>
      </c>
      <c r="B83" s="81">
        <v>0.5</v>
      </c>
      <c r="C83" s="85">
        <v>0.513888888888889</v>
      </c>
      <c r="D83" s="114" t="s">
        <v>74</v>
      </c>
      <c r="E83" s="88" t="str">
        <f>N8</f>
        <v>MST</v>
      </c>
      <c r="F83" s="89"/>
      <c r="G83" s="89"/>
      <c r="H83" s="89" t="str">
        <f>N13</f>
        <v>ガロッタフットボールクラブ</v>
      </c>
      <c r="I83" s="84" t="s">
        <v>18</v>
      </c>
      <c r="J83" s="128" t="str">
        <f>H81</f>
        <v>エストリオフットボールクラブ</v>
      </c>
      <c r="K83" s="127" t="str">
        <f t="shared" si="1"/>
        <v>エストリオフットボールクラブ</v>
      </c>
      <c r="M83" s="131"/>
      <c r="N83" s="132"/>
    </row>
    <row r="84" spans="1:14" ht="18.75" customHeight="1">
      <c r="A84" s="71"/>
      <c r="B84" s="90">
        <v>0.5416666666666666</v>
      </c>
      <c r="C84" s="90"/>
      <c r="D84" s="97"/>
      <c r="E84" s="98"/>
      <c r="F84" s="98"/>
      <c r="G84" s="98"/>
      <c r="H84" s="98" t="s">
        <v>35</v>
      </c>
      <c r="I84" s="130"/>
      <c r="J84" s="130"/>
      <c r="K84" s="135"/>
      <c r="M84" s="131"/>
      <c r="N84" s="132"/>
    </row>
    <row r="86" spans="1:14" ht="18.75" customHeight="1">
      <c r="A86" s="63"/>
      <c r="B86" s="112" t="s">
        <v>75</v>
      </c>
      <c r="C86" s="113"/>
      <c r="D86" s="113"/>
      <c r="E86" s="113"/>
      <c r="F86" s="113"/>
      <c r="G86" s="113"/>
      <c r="H86" s="113"/>
      <c r="I86" s="113"/>
      <c r="J86" s="113"/>
      <c r="K86" s="140"/>
      <c r="M86" s="131"/>
      <c r="N86" s="132"/>
    </row>
    <row r="87" spans="1:14" ht="18.75" customHeight="1">
      <c r="A87" s="66"/>
      <c r="B87" s="67">
        <v>0.3645833333333333</v>
      </c>
      <c r="C87" s="67">
        <v>0.3958333333333333</v>
      </c>
      <c r="D87" s="68" t="s">
        <v>4</v>
      </c>
      <c r="E87" s="69" t="str">
        <f>G88</f>
        <v>ソフトサイエンスFemini</v>
      </c>
      <c r="F87" s="70"/>
      <c r="G87" s="70"/>
      <c r="H87" s="70"/>
      <c r="I87" s="70"/>
      <c r="J87" s="104"/>
      <c r="K87" s="118"/>
      <c r="M87" s="131"/>
      <c r="N87" s="132"/>
    </row>
    <row r="88" spans="1:14" ht="18.75" customHeight="1">
      <c r="A88" s="71"/>
      <c r="B88" s="72">
        <v>0.375</v>
      </c>
      <c r="C88" s="72">
        <v>0.3958333333333333</v>
      </c>
      <c r="D88" s="73" t="s">
        <v>6</v>
      </c>
      <c r="E88" s="142" t="str">
        <f>E91</f>
        <v>El　Sol</v>
      </c>
      <c r="F88" s="101"/>
      <c r="G88" s="106" t="str">
        <f>H91</f>
        <v>ソフトサイエンスFemini</v>
      </c>
      <c r="H88" s="101"/>
      <c r="I88" s="100" t="str">
        <f>J90</f>
        <v>川崎マドレス</v>
      </c>
      <c r="J88" s="119"/>
      <c r="K88" s="120"/>
      <c r="M88" s="131"/>
      <c r="N88" s="132"/>
    </row>
    <row r="89" spans="1:14" ht="18.75" customHeight="1">
      <c r="A89" s="77"/>
      <c r="B89" s="78" t="s">
        <v>7</v>
      </c>
      <c r="C89" s="78" t="s">
        <v>8</v>
      </c>
      <c r="D89" s="79" t="s">
        <v>9</v>
      </c>
      <c r="E89" s="80" t="s">
        <v>10</v>
      </c>
      <c r="F89" s="80" t="s">
        <v>11</v>
      </c>
      <c r="G89" s="80"/>
      <c r="H89" s="80" t="s">
        <v>10</v>
      </c>
      <c r="I89" s="80" t="s">
        <v>12</v>
      </c>
      <c r="J89" s="80" t="s">
        <v>13</v>
      </c>
      <c r="K89" s="123" t="s">
        <v>14</v>
      </c>
      <c r="M89" s="131"/>
      <c r="N89" s="132"/>
    </row>
    <row r="90" spans="1:14" ht="18.75" customHeight="1">
      <c r="A90" s="66">
        <v>1</v>
      </c>
      <c r="B90" s="81">
        <v>0.3958333333333333</v>
      </c>
      <c r="C90" s="81">
        <v>0.40972222222222227</v>
      </c>
      <c r="D90" s="114" t="s">
        <v>76</v>
      </c>
      <c r="E90" s="83" t="str">
        <f>N9</f>
        <v>LUMINOSO　KAWASAKI</v>
      </c>
      <c r="F90" s="84"/>
      <c r="G90" s="84"/>
      <c r="H90" s="84" t="str">
        <f>N12</f>
        <v>エストリオフットボールクラブ</v>
      </c>
      <c r="I90" s="84" t="s">
        <v>18</v>
      </c>
      <c r="J90" s="126" t="str">
        <f>H92</f>
        <v>川崎マドレス</v>
      </c>
      <c r="K90" s="127" t="str">
        <f>J90</f>
        <v>川崎マドレス</v>
      </c>
      <c r="M90" s="131"/>
      <c r="N90" s="132"/>
    </row>
    <row r="91" spans="1:14" ht="18.75" customHeight="1">
      <c r="A91" s="66">
        <v>2</v>
      </c>
      <c r="B91" s="81">
        <v>0.4166666666666667</v>
      </c>
      <c r="C91" s="85">
        <v>0.4305555555555556</v>
      </c>
      <c r="D91" s="141" t="s">
        <v>77</v>
      </c>
      <c r="E91" s="83" t="str">
        <f>N10</f>
        <v>El　Sol</v>
      </c>
      <c r="F91" s="84"/>
      <c r="G91" s="84"/>
      <c r="H91" s="84" t="str">
        <f>N7</f>
        <v>ソフトサイエンスFemini</v>
      </c>
      <c r="I91" s="84" t="s">
        <v>18</v>
      </c>
      <c r="J91" s="126" t="str">
        <f>E93</f>
        <v>MST</v>
      </c>
      <c r="K91" s="127" t="str">
        <f>J91</f>
        <v>MST</v>
      </c>
      <c r="N91" s="132"/>
    </row>
    <row r="92" spans="1:14" ht="18.75" customHeight="1">
      <c r="A92" s="66">
        <v>3</v>
      </c>
      <c r="B92" s="81">
        <v>0.4375</v>
      </c>
      <c r="C92" s="81">
        <v>0.4513888888888889</v>
      </c>
      <c r="D92" s="114" t="s">
        <v>78</v>
      </c>
      <c r="E92" s="83" t="str">
        <f>N9</f>
        <v>LUMINOSO　KAWASAKI</v>
      </c>
      <c r="F92" s="84"/>
      <c r="G92" s="84"/>
      <c r="H92" s="84" t="str">
        <f>N11</f>
        <v>川崎マドレス</v>
      </c>
      <c r="I92" s="84" t="s">
        <v>18</v>
      </c>
      <c r="J92" s="126" t="str">
        <f>H94</f>
        <v>ガロッタフットボールクラブ</v>
      </c>
      <c r="K92" s="127" t="str">
        <f>J92</f>
        <v>ガロッタフットボールクラブ</v>
      </c>
      <c r="N92" s="132"/>
    </row>
    <row r="93" spans="1:14" ht="18.75" customHeight="1">
      <c r="A93" s="66">
        <v>4</v>
      </c>
      <c r="B93" s="81">
        <v>0.4583333333333333</v>
      </c>
      <c r="C93" s="85">
        <v>0.47222222222222227</v>
      </c>
      <c r="D93" s="141" t="s">
        <v>79</v>
      </c>
      <c r="E93" s="83" t="str">
        <f>N8</f>
        <v>MST</v>
      </c>
      <c r="F93" s="84"/>
      <c r="G93" s="84"/>
      <c r="H93" s="84" t="str">
        <f>N12</f>
        <v>エストリオフットボールクラブ</v>
      </c>
      <c r="I93" s="84" t="s">
        <v>18</v>
      </c>
      <c r="J93" s="126" t="str">
        <f>H91</f>
        <v>ソフトサイエンスFemini</v>
      </c>
      <c r="K93" s="127" t="str">
        <f>J93</f>
        <v>ソフトサイエンスFemini</v>
      </c>
      <c r="N93" s="132"/>
    </row>
    <row r="94" spans="1:14" ht="18.75" customHeight="1">
      <c r="A94" s="87">
        <v>5</v>
      </c>
      <c r="B94" s="81">
        <v>0.4791666666666667</v>
      </c>
      <c r="C94" s="85">
        <v>0.4930555555555556</v>
      </c>
      <c r="D94" s="114" t="s">
        <v>80</v>
      </c>
      <c r="E94" s="88" t="str">
        <f>N10</f>
        <v>El　Sol</v>
      </c>
      <c r="F94" s="84"/>
      <c r="G94" s="84"/>
      <c r="H94" s="89" t="str">
        <f>N13</f>
        <v>ガロッタフットボールクラブ</v>
      </c>
      <c r="I94" s="84" t="s">
        <v>18</v>
      </c>
      <c r="J94" s="128" t="str">
        <f>E92</f>
        <v>LUMINOSO　KAWASAKI</v>
      </c>
      <c r="K94" s="127" t="str">
        <f>J94</f>
        <v>LUMINOSO　KAWASAKI</v>
      </c>
      <c r="M94" s="131"/>
      <c r="N94" s="132"/>
    </row>
    <row r="95" spans="1:14" ht="18.75" customHeight="1">
      <c r="A95" s="87"/>
      <c r="B95" s="81">
        <v>0.5</v>
      </c>
      <c r="C95" s="85"/>
      <c r="D95" s="86" t="s">
        <v>81</v>
      </c>
      <c r="E95" s="88" t="s">
        <v>82</v>
      </c>
      <c r="F95" s="89"/>
      <c r="G95" s="89"/>
      <c r="H95" s="89"/>
      <c r="I95" s="89"/>
      <c r="J95" s="128"/>
      <c r="K95" s="134"/>
      <c r="M95" s="131"/>
      <c r="N95" s="132"/>
    </row>
    <row r="96" spans="1:14" ht="18.75" customHeight="1">
      <c r="A96" s="71"/>
      <c r="B96" s="90">
        <v>0.5416666666666666</v>
      </c>
      <c r="C96" s="90"/>
      <c r="D96" s="97"/>
      <c r="E96" s="98"/>
      <c r="F96" s="98"/>
      <c r="G96" s="98"/>
      <c r="H96" s="98" t="s">
        <v>35</v>
      </c>
      <c r="I96" s="130"/>
      <c r="J96" s="130"/>
      <c r="K96" s="135"/>
      <c r="M96" s="131"/>
      <c r="N96" s="132"/>
    </row>
  </sheetData>
  <sheetProtection/>
  <mergeCells count="17">
    <mergeCell ref="A1:K1"/>
    <mergeCell ref="B4:K4"/>
    <mergeCell ref="F7:G7"/>
    <mergeCell ref="B16:K16"/>
    <mergeCell ref="F19:G19"/>
    <mergeCell ref="B28:K28"/>
    <mergeCell ref="F31:G31"/>
    <mergeCell ref="B39:K39"/>
    <mergeCell ref="F42:G42"/>
    <mergeCell ref="B50:K50"/>
    <mergeCell ref="F53:G53"/>
    <mergeCell ref="B62:K62"/>
    <mergeCell ref="F65:G65"/>
    <mergeCell ref="B74:K74"/>
    <mergeCell ref="F77:G77"/>
    <mergeCell ref="B86:K86"/>
    <mergeCell ref="F89:G89"/>
  </mergeCells>
  <printOptions/>
  <pageMargins left="0.2362204724409449" right="0.2362204724409449" top="0.7480314960629921" bottom="0.7480314960629921" header="0.31496062992125984" footer="0.31496062992125984"/>
  <pageSetup fitToHeight="2" fitToWidth="1" horizontalDpi="360" verticalDpi="360" orientation="landscape" paperSize="9" scale="57"/>
  <rowBreaks count="4" manualBreakCount="4">
    <brk id="26" max="255" man="1"/>
    <brk id="36" max="255" man="1"/>
    <brk id="48" max="255" man="1"/>
    <brk id="72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view="pageBreakPreview" zoomScale="60" workbookViewId="0" topLeftCell="A1">
      <selection activeCell="T4" sqref="T4"/>
    </sheetView>
  </sheetViews>
  <sheetFormatPr defaultColWidth="9.00390625" defaultRowHeight="13.5"/>
  <cols>
    <col min="1" max="1" width="7.125" style="17" customWidth="1"/>
    <col min="2" max="2" width="15.125" style="17" customWidth="1"/>
    <col min="3" max="9" width="11.625" style="17" customWidth="1"/>
    <col min="10" max="15" width="6.50390625" style="17" customWidth="1"/>
    <col min="16" max="16" width="7.125" style="17" customWidth="1"/>
    <col min="17" max="16384" width="9.00390625" style="17" customWidth="1"/>
  </cols>
  <sheetData>
    <row r="1" spans="1:12" ht="24" customHeight="1">
      <c r="A1" s="18" t="str">
        <f>'日程結果'!A1</f>
        <v>2023年度川崎市女子フットサルリーグ　　１回戦10分-3分-10分、２回戦8分-3分-8分（ランニングタイム・ラスト１分プレイイングタイム）　　　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7" ht="38.25" customHeight="1">
      <c r="B2" s="19"/>
      <c r="C2" s="20" t="str">
        <f>B3</f>
        <v>ソフトサイエンスFemini</v>
      </c>
      <c r="D2" s="21" t="str">
        <f>B4</f>
        <v>MST</v>
      </c>
      <c r="E2" s="21" t="str">
        <f>B5</f>
        <v>LUMINOSO　KAWASAKI</v>
      </c>
      <c r="F2" s="21" t="str">
        <f>B6</f>
        <v>El　Sol</v>
      </c>
      <c r="G2" s="21" t="str">
        <f>B7</f>
        <v>川崎マドレス</v>
      </c>
      <c r="H2" s="21" t="str">
        <f>B8</f>
        <v>エストリオフットボールクラブ</v>
      </c>
      <c r="I2" s="21" t="str">
        <f>B9</f>
        <v>ガロッタフットボールクラブ</v>
      </c>
      <c r="J2" s="38" t="s">
        <v>83</v>
      </c>
      <c r="K2" s="39" t="s">
        <v>84</v>
      </c>
      <c r="L2" s="39" t="s">
        <v>85</v>
      </c>
      <c r="M2" s="39" t="s">
        <v>86</v>
      </c>
      <c r="N2" s="39" t="s">
        <v>87</v>
      </c>
      <c r="O2" s="39" t="s">
        <v>88</v>
      </c>
      <c r="P2" s="40" t="s">
        <v>89</v>
      </c>
      <c r="Q2" s="52" t="s">
        <v>90</v>
      </c>
    </row>
    <row r="3" spans="2:17" ht="48.75" customHeight="1">
      <c r="B3" s="22" t="str">
        <f>'日程結果'!N7</f>
        <v>ソフトサイエンスFemini</v>
      </c>
      <c r="C3" s="23"/>
      <c r="D3" s="24" t="s">
        <v>91</v>
      </c>
      <c r="E3" s="24" t="s">
        <v>92</v>
      </c>
      <c r="F3" s="25" t="s">
        <v>93</v>
      </c>
      <c r="G3" s="24" t="s">
        <v>94</v>
      </c>
      <c r="H3" s="24" t="s">
        <v>95</v>
      </c>
      <c r="I3" s="25" t="s">
        <v>96</v>
      </c>
      <c r="J3" s="41">
        <v>6</v>
      </c>
      <c r="K3" s="42">
        <v>0</v>
      </c>
      <c r="L3" s="42">
        <v>2</v>
      </c>
      <c r="M3" s="42">
        <v>32</v>
      </c>
      <c r="N3" s="42">
        <v>12</v>
      </c>
      <c r="O3" s="43">
        <f aca="true" t="shared" si="0" ref="O3:O9">3*J3+1*K3</f>
        <v>18</v>
      </c>
      <c r="P3" s="43">
        <f aca="true" t="shared" si="1" ref="P3:P9">M3-N3</f>
        <v>20</v>
      </c>
      <c r="Q3" s="53"/>
    </row>
    <row r="4" spans="2:17" ht="48.75" customHeight="1">
      <c r="B4" s="26" t="str">
        <f>'日程結果'!N8</f>
        <v>MST</v>
      </c>
      <c r="C4" s="27" t="s">
        <v>97</v>
      </c>
      <c r="D4" s="28"/>
      <c r="E4" s="27" t="s">
        <v>98</v>
      </c>
      <c r="F4" s="27" t="s">
        <v>99</v>
      </c>
      <c r="G4" s="27" t="s">
        <v>100</v>
      </c>
      <c r="H4" s="27" t="s">
        <v>101</v>
      </c>
      <c r="I4" s="44" t="s">
        <v>102</v>
      </c>
      <c r="J4" s="41">
        <v>0</v>
      </c>
      <c r="K4" s="42">
        <v>1</v>
      </c>
      <c r="L4" s="42">
        <v>6</v>
      </c>
      <c r="M4" s="42">
        <v>1</v>
      </c>
      <c r="N4" s="42">
        <v>19</v>
      </c>
      <c r="O4" s="43">
        <f t="shared" si="0"/>
        <v>1</v>
      </c>
      <c r="P4" s="43">
        <f t="shared" si="1"/>
        <v>-18</v>
      </c>
      <c r="Q4" s="54"/>
    </row>
    <row r="5" spans="2:17" ht="48.75" customHeight="1">
      <c r="B5" s="26" t="str">
        <f>'日程結果'!N9</f>
        <v>LUMINOSO　KAWASAKI</v>
      </c>
      <c r="C5" s="27" t="s">
        <v>103</v>
      </c>
      <c r="D5" s="27" t="s">
        <v>104</v>
      </c>
      <c r="E5" s="28"/>
      <c r="F5" s="27" t="s">
        <v>105</v>
      </c>
      <c r="G5" s="27" t="s">
        <v>106</v>
      </c>
      <c r="H5" s="27" t="s">
        <v>107</v>
      </c>
      <c r="I5" s="45" t="s">
        <v>108</v>
      </c>
      <c r="J5" s="41">
        <v>6</v>
      </c>
      <c r="K5" s="42">
        <v>0</v>
      </c>
      <c r="L5" s="42">
        <v>1</v>
      </c>
      <c r="M5" s="42">
        <v>31</v>
      </c>
      <c r="N5" s="42">
        <v>10</v>
      </c>
      <c r="O5" s="43">
        <f t="shared" si="0"/>
        <v>18</v>
      </c>
      <c r="P5" s="43">
        <f t="shared" si="1"/>
        <v>21</v>
      </c>
      <c r="Q5" s="54"/>
    </row>
    <row r="6" spans="2:17" ht="48.75" customHeight="1">
      <c r="B6" s="29" t="str">
        <f>'日程結果'!N10</f>
        <v>El　Sol</v>
      </c>
      <c r="C6" s="27" t="s">
        <v>109</v>
      </c>
      <c r="D6" s="27" t="s">
        <v>110</v>
      </c>
      <c r="E6" s="27" t="s">
        <v>111</v>
      </c>
      <c r="F6" s="30"/>
      <c r="G6" s="27" t="s">
        <v>112</v>
      </c>
      <c r="H6" s="27" t="s">
        <v>113</v>
      </c>
      <c r="I6" s="27" t="s">
        <v>114</v>
      </c>
      <c r="J6" s="41">
        <v>2</v>
      </c>
      <c r="K6" s="42">
        <v>0</v>
      </c>
      <c r="L6" s="42">
        <v>5</v>
      </c>
      <c r="M6" s="42">
        <v>8</v>
      </c>
      <c r="N6" s="42">
        <v>36</v>
      </c>
      <c r="O6" s="43">
        <f t="shared" si="0"/>
        <v>6</v>
      </c>
      <c r="P6" s="43">
        <f t="shared" si="1"/>
        <v>-28</v>
      </c>
      <c r="Q6" s="54"/>
    </row>
    <row r="7" spans="2:17" ht="48.75" customHeight="1">
      <c r="B7" s="29" t="str">
        <f>'日程結果'!N11</f>
        <v>川崎マドレス</v>
      </c>
      <c r="C7" s="27" t="s">
        <v>115</v>
      </c>
      <c r="D7" s="27" t="s">
        <v>116</v>
      </c>
      <c r="E7" s="27" t="s">
        <v>117</v>
      </c>
      <c r="F7" s="27" t="s">
        <v>118</v>
      </c>
      <c r="G7" s="30"/>
      <c r="H7" s="27" t="s">
        <v>119</v>
      </c>
      <c r="I7" s="27" t="s">
        <v>120</v>
      </c>
      <c r="J7" s="41">
        <v>1</v>
      </c>
      <c r="K7" s="42">
        <v>0</v>
      </c>
      <c r="L7" s="42">
        <v>6</v>
      </c>
      <c r="M7" s="42">
        <v>6</v>
      </c>
      <c r="N7" s="42">
        <v>27</v>
      </c>
      <c r="O7" s="43">
        <f t="shared" si="0"/>
        <v>3</v>
      </c>
      <c r="P7" s="43">
        <f t="shared" si="1"/>
        <v>-21</v>
      </c>
      <c r="Q7" s="54"/>
    </row>
    <row r="8" spans="2:17" ht="48.75" customHeight="1">
      <c r="B8" s="29" t="str">
        <f>'日程結果'!N12</f>
        <v>エストリオフットボールクラブ</v>
      </c>
      <c r="C8" s="27" t="s">
        <v>121</v>
      </c>
      <c r="D8" s="27" t="s">
        <v>122</v>
      </c>
      <c r="E8" s="27" t="s">
        <v>123</v>
      </c>
      <c r="F8" s="27" t="s">
        <v>124</v>
      </c>
      <c r="G8" s="27" t="s">
        <v>125</v>
      </c>
      <c r="H8" s="30"/>
      <c r="I8" s="45" t="s">
        <v>126</v>
      </c>
      <c r="J8" s="46">
        <v>3</v>
      </c>
      <c r="K8" s="47">
        <v>2</v>
      </c>
      <c r="L8" s="47">
        <v>2</v>
      </c>
      <c r="M8" s="47">
        <v>11</v>
      </c>
      <c r="N8" s="47">
        <v>5</v>
      </c>
      <c r="O8" s="43">
        <f t="shared" si="0"/>
        <v>11</v>
      </c>
      <c r="P8" s="43">
        <f t="shared" si="1"/>
        <v>6</v>
      </c>
      <c r="Q8" s="54"/>
    </row>
    <row r="9" spans="2:17" ht="48.75" customHeight="1">
      <c r="B9" s="31" t="str">
        <f>'日程結果'!N13</f>
        <v>ガロッタフットボールクラブ</v>
      </c>
      <c r="C9" s="32" t="s">
        <v>127</v>
      </c>
      <c r="D9" s="33" t="s">
        <v>128</v>
      </c>
      <c r="E9" s="33" t="s">
        <v>129</v>
      </c>
      <c r="F9" s="33" t="s">
        <v>130</v>
      </c>
      <c r="G9" s="32" t="s">
        <v>131</v>
      </c>
      <c r="H9" s="33" t="s">
        <v>126</v>
      </c>
      <c r="I9" s="48"/>
      <c r="J9" s="49">
        <v>5</v>
      </c>
      <c r="K9" s="50">
        <v>1</v>
      </c>
      <c r="L9" s="50">
        <v>1</v>
      </c>
      <c r="M9" s="50">
        <v>28</v>
      </c>
      <c r="N9" s="50">
        <v>8</v>
      </c>
      <c r="O9" s="51">
        <f t="shared" si="0"/>
        <v>16</v>
      </c>
      <c r="P9" s="51">
        <f t="shared" si="1"/>
        <v>20</v>
      </c>
      <c r="Q9" s="55"/>
    </row>
    <row r="10" spans="2:13" ht="38.25" customHeight="1">
      <c r="B10" s="34"/>
      <c r="C10" s="35"/>
      <c r="D10" s="35"/>
      <c r="E10" s="35"/>
      <c r="F10" s="35"/>
      <c r="G10" s="35"/>
      <c r="H10" s="35"/>
      <c r="I10" s="34"/>
      <c r="J10" s="35"/>
      <c r="K10" s="35"/>
      <c r="L10" s="35"/>
      <c r="M10" s="35"/>
    </row>
    <row r="11" spans="4:8" ht="24" customHeight="1">
      <c r="D11" s="36"/>
      <c r="E11" s="36"/>
      <c r="H11" s="37"/>
    </row>
  </sheetData>
  <sheetProtection/>
  <mergeCells count="1">
    <mergeCell ref="A1:L1"/>
  </mergeCells>
  <printOptions/>
  <pageMargins left="0.25" right="0.25" top="0.75" bottom="0.75" header="0.3" footer="0.3"/>
  <pageSetup fitToHeight="1" fitToWidth="1" horizontalDpi="360" verticalDpi="36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M6" sqref="M6"/>
    </sheetView>
  </sheetViews>
  <sheetFormatPr defaultColWidth="8.75390625" defaultRowHeight="13.5"/>
  <cols>
    <col min="2" max="2" width="5.50390625" style="0" customWidth="1"/>
    <col min="3" max="6" width="14.875" style="0" customWidth="1"/>
    <col min="7" max="7" width="5.625" style="0" customWidth="1"/>
  </cols>
  <sheetData>
    <row r="1" ht="21">
      <c r="A1" s="1" t="s">
        <v>132</v>
      </c>
    </row>
    <row r="3" spans="2:7" ht="30" customHeight="1">
      <c r="B3" s="2"/>
      <c r="C3" s="3"/>
      <c r="D3" s="4" t="s">
        <v>133</v>
      </c>
      <c r="E3" s="3"/>
      <c r="F3" s="3"/>
      <c r="G3" s="5"/>
    </row>
    <row r="4" spans="2:7" ht="48" customHeight="1">
      <c r="B4" s="6"/>
      <c r="C4" s="7" t="s">
        <v>134</v>
      </c>
      <c r="D4" s="7" t="s">
        <v>135</v>
      </c>
      <c r="E4" s="8"/>
      <c r="F4" s="9" t="s">
        <v>136</v>
      </c>
      <c r="G4" s="6"/>
    </row>
    <row r="5" spans="2:7" ht="82.5" customHeight="1">
      <c r="B5" s="10" t="s">
        <v>137</v>
      </c>
      <c r="G5" s="10" t="s">
        <v>137</v>
      </c>
    </row>
    <row r="6" spans="2:7" ht="48" customHeight="1">
      <c r="B6" s="11"/>
      <c r="C6" s="12" t="s">
        <v>138</v>
      </c>
      <c r="D6" s="12" t="s">
        <v>139</v>
      </c>
      <c r="E6" s="13" t="s">
        <v>140</v>
      </c>
      <c r="F6" s="14" t="s">
        <v>141</v>
      </c>
      <c r="G6" s="11"/>
    </row>
    <row r="7" spans="2:7" ht="32.25" customHeight="1">
      <c r="B7" s="2"/>
      <c r="C7" s="3"/>
      <c r="D7" s="4" t="s">
        <v>133</v>
      </c>
      <c r="E7" s="3"/>
      <c r="F7" s="3"/>
      <c r="G7" s="5"/>
    </row>
    <row r="8" ht="32.25" customHeight="1">
      <c r="B8" s="15" t="s">
        <v>142</v>
      </c>
    </row>
    <row r="10" ht="12.75">
      <c r="A10" t="s">
        <v>143</v>
      </c>
    </row>
    <row r="11" ht="12.75">
      <c r="A11" t="s">
        <v>144</v>
      </c>
    </row>
    <row r="12" ht="12.75">
      <c r="A12" s="16" t="s">
        <v>145</v>
      </c>
    </row>
    <row r="13" ht="12.75">
      <c r="A13" s="16" t="s">
        <v>146</v>
      </c>
    </row>
  </sheetData>
  <sheetProtection/>
  <printOptions/>
  <pageMargins left="0.7" right="0.7" top="0.75" bottom="0.75" header="0.3" footer="0.3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User</cp:lastModifiedBy>
  <cp:lastPrinted>2023-03-23T01:06:45Z</cp:lastPrinted>
  <dcterms:created xsi:type="dcterms:W3CDTF">2007-12-04T07:38:55Z</dcterms:created>
  <dcterms:modified xsi:type="dcterms:W3CDTF">2023-09-22T23:05:45Z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